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V:\ProcurementServices\PSTm03(StJock)\03SHARED\RoadwaysSHARED\Price Adjust_HMA_Liquids\2025 Price Adjustments\12_December 2025\"/>
    </mc:Choice>
  </mc:AlternateContent>
  <xr:revisionPtr revIDLastSave="0" documentId="13_ncr:1_{FF66D739-33FF-47B2-985C-744FBA142BFD}" xr6:coauthVersionLast="47" xr6:coauthVersionMax="47" xr10:uidLastSave="{00000000-0000-0000-0000-000000000000}"/>
  <workbookProtection workbookAlgorithmName="SHA-512" workbookHashValue="WvgvPXlsv2kbNIERFSMJ7j6XcN3bjab5paMOv7kDsY2M/mqw37kTZ2cqFIul0os/dO2exI3kRrsI1wk5opoivQ==" workbookSaltValue="3Ub+n6AUPjLFMxd4b3na7w==" workbookSpinCount="100000" lockStructure="1"/>
  <bookViews>
    <workbookView xWindow="-28920" yWindow="-30" windowWidth="29040" windowHeight="15720" xr2:uid="{485A4091-E28B-4AA2-B833-071A669656CD}"/>
  </bookViews>
  <sheets>
    <sheet name="December 2025" sheetId="10" r:id="rId1"/>
    <sheet name="November 2025" sheetId="9" r:id="rId2"/>
    <sheet name="October 2025" sheetId="8" r:id="rId3"/>
    <sheet name="September 2025" sheetId="7" r:id="rId4"/>
    <sheet name="August 2025" sheetId="6" r:id="rId5"/>
    <sheet name="July 2025" sheetId="5" r:id="rId6"/>
    <sheet name="June 2025" sheetId="4" r:id="rId7"/>
    <sheet name="May 2025" sheetId="3" r:id="rId8"/>
    <sheet name="April 2025" sheetId="1" r:id="rId9"/>
    <sheet name="TEMPLATE" sheetId="2" state="hidden" r:id="rId10"/>
  </sheets>
  <definedNames>
    <definedName name="_xlnm.Print_Area" localSheetId="8">'April 2025'!$B$1:$H$120</definedName>
    <definedName name="_xlnm.Print_Area" localSheetId="4">'August 2025'!$B$1:$H$120</definedName>
    <definedName name="_xlnm.Print_Area" localSheetId="0">'December 2025'!$B$1:$H$120</definedName>
    <definedName name="_xlnm.Print_Area" localSheetId="5">'July 2025'!$B$1:$H$120</definedName>
    <definedName name="_xlnm.Print_Area" localSheetId="6">'June 2025'!$B$1:$H$120</definedName>
    <definedName name="_xlnm.Print_Area" localSheetId="7">'May 2025'!$B$1:$H$120</definedName>
    <definedName name="_xlnm.Print_Area" localSheetId="1">'November 2025'!$B$1:$H$120</definedName>
    <definedName name="_xlnm.Print_Area" localSheetId="2">'October 2025'!$B$1:$H$120</definedName>
    <definedName name="_xlnm.Print_Area" localSheetId="3">'September 2025'!$B$1:$H$120</definedName>
    <definedName name="_xlnm.Print_Area" localSheetId="9">TEMPLATE!$B$1:$H$120</definedName>
    <definedName name="_xlnm.Print_Titles" localSheetId="8">'April 2025'!$1:$4</definedName>
    <definedName name="_xlnm.Print_Titles" localSheetId="4">'August 2025'!$1:$4</definedName>
    <definedName name="_xlnm.Print_Titles" localSheetId="0">'December 2025'!$1:$4</definedName>
    <definedName name="_xlnm.Print_Titles" localSheetId="5">'July 2025'!$1:$4</definedName>
    <definedName name="_xlnm.Print_Titles" localSheetId="6">'June 2025'!$1:$4</definedName>
    <definedName name="_xlnm.Print_Titles" localSheetId="7">'May 2025'!$1:$4</definedName>
    <definedName name="_xlnm.Print_Titles" localSheetId="1">'November 2025'!$1:$4</definedName>
    <definedName name="_xlnm.Print_Titles" localSheetId="2">'October 2025'!$1:$4</definedName>
    <definedName name="_xlnm.Print_Titles" localSheetId="3">'September 2025'!$1:$4</definedName>
    <definedName name="_xlnm.Print_Titles" localSheetId="9">TEMPLATE!$1:$4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8" i="10" l="1"/>
  <c r="F75" i="10"/>
  <c r="F68" i="10"/>
  <c r="F78" i="10" s="1"/>
  <c r="H59" i="10"/>
  <c r="F59" i="10"/>
  <c r="G59" i="10" s="1"/>
  <c r="H58" i="10"/>
  <c r="F58" i="10"/>
  <c r="G58" i="10" s="1"/>
  <c r="H57" i="10"/>
  <c r="F57" i="10"/>
  <c r="G57" i="10" s="1"/>
  <c r="Q52" i="10"/>
  <c r="F52" i="10"/>
  <c r="Q51" i="10"/>
  <c r="F51" i="10"/>
  <c r="Q50" i="10"/>
  <c r="F50" i="10"/>
  <c r="Q49" i="10"/>
  <c r="F49" i="10"/>
  <c r="Q48" i="10"/>
  <c r="F48" i="10"/>
  <c r="Q47" i="10"/>
  <c r="F47" i="10"/>
  <c r="Q46" i="10"/>
  <c r="F46" i="10"/>
  <c r="Q45" i="10"/>
  <c r="F45" i="10"/>
  <c r="Q44" i="10"/>
  <c r="F44" i="10"/>
  <c r="Q43" i="10"/>
  <c r="F43" i="10"/>
  <c r="Q42" i="10"/>
  <c r="H42" i="10"/>
  <c r="D104" i="10" s="1"/>
  <c r="F42" i="10"/>
  <c r="G38" i="10"/>
  <c r="E38" i="10"/>
  <c r="F36" i="10"/>
  <c r="C36" i="10"/>
  <c r="H29" i="10"/>
  <c r="F29" i="10"/>
  <c r="G29" i="10" s="1"/>
  <c r="H28" i="10"/>
  <c r="F28" i="10"/>
  <c r="G28" i="10" s="1"/>
  <c r="H27" i="10"/>
  <c r="G27" i="10"/>
  <c r="F27" i="10"/>
  <c r="H26" i="10"/>
  <c r="G26" i="10"/>
  <c r="F26" i="10"/>
  <c r="H25" i="10"/>
  <c r="G25" i="10"/>
  <c r="F25" i="10"/>
  <c r="H24" i="10"/>
  <c r="F24" i="10"/>
  <c r="G24" i="10" s="1"/>
  <c r="H23" i="10"/>
  <c r="G23" i="10"/>
  <c r="F23" i="10"/>
  <c r="H22" i="10"/>
  <c r="F22" i="10"/>
  <c r="G22" i="10" s="1"/>
  <c r="H21" i="10"/>
  <c r="F21" i="10"/>
  <c r="G21" i="10" s="1"/>
  <c r="H20" i="10"/>
  <c r="F20" i="10"/>
  <c r="G20" i="10" s="1"/>
  <c r="H19" i="10"/>
  <c r="G19" i="10"/>
  <c r="D102" i="10" s="1"/>
  <c r="F19" i="10"/>
  <c r="G10" i="10"/>
  <c r="G6" i="10"/>
  <c r="G1" i="10"/>
  <c r="F1" i="10"/>
  <c r="F6" i="10" s="1"/>
  <c r="F88" i="9"/>
  <c r="F78" i="9"/>
  <c r="F75" i="9"/>
  <c r="F68" i="9"/>
  <c r="H59" i="9"/>
  <c r="F59" i="9"/>
  <c r="G59" i="9" s="1"/>
  <c r="H58" i="9"/>
  <c r="F58" i="9"/>
  <c r="G58" i="9" s="1"/>
  <c r="H57" i="9"/>
  <c r="G57" i="9"/>
  <c r="D118" i="9" s="1"/>
  <c r="D119" i="9" s="1"/>
  <c r="F57" i="9"/>
  <c r="Q52" i="9"/>
  <c r="F52" i="9"/>
  <c r="Q51" i="9"/>
  <c r="F51" i="9"/>
  <c r="Q50" i="9"/>
  <c r="F50" i="9"/>
  <c r="Q49" i="9"/>
  <c r="F49" i="9"/>
  <c r="Q48" i="9"/>
  <c r="F48" i="9"/>
  <c r="Q47" i="9"/>
  <c r="F47" i="9"/>
  <c r="Q46" i="9"/>
  <c r="F46" i="9"/>
  <c r="Q45" i="9"/>
  <c r="F45" i="9"/>
  <c r="Q44" i="9"/>
  <c r="F44" i="9"/>
  <c r="Q43" i="9"/>
  <c r="F43" i="9"/>
  <c r="Q42" i="9"/>
  <c r="H42" i="9"/>
  <c r="D104" i="9" s="1"/>
  <c r="F42" i="9"/>
  <c r="G38" i="9"/>
  <c r="E38" i="9"/>
  <c r="F36" i="9"/>
  <c r="C36" i="9"/>
  <c r="H29" i="9"/>
  <c r="G29" i="9"/>
  <c r="F29" i="9"/>
  <c r="H28" i="9"/>
  <c r="F28" i="9"/>
  <c r="G28" i="9" s="1"/>
  <c r="H27" i="9"/>
  <c r="F27" i="9"/>
  <c r="G27" i="9" s="1"/>
  <c r="H26" i="9"/>
  <c r="F26" i="9"/>
  <c r="G26" i="9" s="1"/>
  <c r="H25" i="9"/>
  <c r="G25" i="9"/>
  <c r="F25" i="9"/>
  <c r="H24" i="9"/>
  <c r="F24" i="9"/>
  <c r="G24" i="9" s="1"/>
  <c r="H23" i="9"/>
  <c r="G23" i="9"/>
  <c r="F23" i="9"/>
  <c r="H22" i="9"/>
  <c r="F22" i="9"/>
  <c r="G22" i="9" s="1"/>
  <c r="H21" i="9"/>
  <c r="G21" i="9"/>
  <c r="F21" i="9"/>
  <c r="H20" i="9"/>
  <c r="F20" i="9"/>
  <c r="G20" i="9" s="1"/>
  <c r="H19" i="9"/>
  <c r="F19" i="9"/>
  <c r="G19" i="9" s="1"/>
  <c r="G10" i="9"/>
  <c r="G6" i="9"/>
  <c r="G1" i="9"/>
  <c r="F1" i="9"/>
  <c r="F6" i="9" s="1"/>
  <c r="F88" i="8"/>
  <c r="F75" i="8"/>
  <c r="F78" i="8" s="1"/>
  <c r="F68" i="8"/>
  <c r="H59" i="8"/>
  <c r="F59" i="8"/>
  <c r="G59" i="8" s="1"/>
  <c r="H58" i="8"/>
  <c r="G58" i="8"/>
  <c r="F58" i="8"/>
  <c r="H57" i="8"/>
  <c r="F57" i="8"/>
  <c r="G57" i="8" s="1"/>
  <c r="Q52" i="8"/>
  <c r="F52" i="8"/>
  <c r="Q51" i="8"/>
  <c r="F51" i="8"/>
  <c r="Q50" i="8"/>
  <c r="F50" i="8"/>
  <c r="Q49" i="8"/>
  <c r="F49" i="8"/>
  <c r="Q48" i="8"/>
  <c r="F48" i="8"/>
  <c r="Q47" i="8"/>
  <c r="F47" i="8"/>
  <c r="Q46" i="8"/>
  <c r="F46" i="8"/>
  <c r="Q45" i="8"/>
  <c r="F45" i="8"/>
  <c r="Q44" i="8"/>
  <c r="F44" i="8"/>
  <c r="Q43" i="8"/>
  <c r="F43" i="8"/>
  <c r="Q42" i="8"/>
  <c r="H42" i="8"/>
  <c r="D104" i="8" s="1"/>
  <c r="O105" i="8" s="1"/>
  <c r="F42" i="8"/>
  <c r="G38" i="8"/>
  <c r="E38" i="8"/>
  <c r="F36" i="8"/>
  <c r="C36" i="8"/>
  <c r="H29" i="8"/>
  <c r="G29" i="8"/>
  <c r="F29" i="8"/>
  <c r="H28" i="8"/>
  <c r="F28" i="8"/>
  <c r="G28" i="8" s="1"/>
  <c r="H27" i="8"/>
  <c r="G27" i="8"/>
  <c r="F27" i="8"/>
  <c r="H26" i="8"/>
  <c r="F26" i="8"/>
  <c r="G26" i="8" s="1"/>
  <c r="H25" i="8"/>
  <c r="F25" i="8"/>
  <c r="G25" i="8" s="1"/>
  <c r="H24" i="8"/>
  <c r="G24" i="8"/>
  <c r="F24" i="8"/>
  <c r="H23" i="8"/>
  <c r="F23" i="8"/>
  <c r="G23" i="8" s="1"/>
  <c r="H22" i="8"/>
  <c r="F22" i="8"/>
  <c r="G22" i="8" s="1"/>
  <c r="H21" i="8"/>
  <c r="G21" i="8"/>
  <c r="F21" i="8"/>
  <c r="H20" i="8"/>
  <c r="F20" i="8"/>
  <c r="G20" i="8" s="1"/>
  <c r="H19" i="8"/>
  <c r="G19" i="8"/>
  <c r="D102" i="8" s="1"/>
  <c r="F19" i="8"/>
  <c r="G10" i="8"/>
  <c r="G6" i="8"/>
  <c r="G1" i="8"/>
  <c r="F1" i="8"/>
  <c r="D10" i="8" s="1"/>
  <c r="F88" i="7"/>
  <c r="F75" i="7"/>
  <c r="F68" i="7"/>
  <c r="F78" i="7" s="1"/>
  <c r="H59" i="7"/>
  <c r="F59" i="7"/>
  <c r="G59" i="7" s="1"/>
  <c r="H58" i="7"/>
  <c r="F58" i="7"/>
  <c r="G58" i="7" s="1"/>
  <c r="H57" i="7"/>
  <c r="G57" i="7"/>
  <c r="D118" i="7" s="1"/>
  <c r="D119" i="7" s="1"/>
  <c r="F57" i="7"/>
  <c r="Q52" i="7"/>
  <c r="F52" i="7"/>
  <c r="Q51" i="7"/>
  <c r="F51" i="7"/>
  <c r="Q50" i="7"/>
  <c r="F50" i="7"/>
  <c r="Q49" i="7"/>
  <c r="F49" i="7"/>
  <c r="Q48" i="7"/>
  <c r="F48" i="7"/>
  <c r="Q47" i="7"/>
  <c r="F47" i="7"/>
  <c r="Q46" i="7"/>
  <c r="F46" i="7"/>
  <c r="Q45" i="7"/>
  <c r="F45" i="7"/>
  <c r="Q44" i="7"/>
  <c r="F44" i="7"/>
  <c r="Q43" i="7"/>
  <c r="F43" i="7"/>
  <c r="Q42" i="7"/>
  <c r="H42" i="7"/>
  <c r="D104" i="7" s="1"/>
  <c r="F42" i="7"/>
  <c r="G38" i="7"/>
  <c r="E38" i="7"/>
  <c r="F36" i="7"/>
  <c r="C36" i="7"/>
  <c r="H29" i="7"/>
  <c r="F29" i="7"/>
  <c r="G29" i="7" s="1"/>
  <c r="H28" i="7"/>
  <c r="G28" i="7"/>
  <c r="F28" i="7"/>
  <c r="H27" i="7"/>
  <c r="F27" i="7"/>
  <c r="G27" i="7" s="1"/>
  <c r="H26" i="7"/>
  <c r="F26" i="7"/>
  <c r="G26" i="7" s="1"/>
  <c r="H25" i="7"/>
  <c r="G25" i="7"/>
  <c r="F25" i="7"/>
  <c r="H24" i="7"/>
  <c r="F24" i="7"/>
  <c r="G24" i="7" s="1"/>
  <c r="H23" i="7"/>
  <c r="G23" i="7"/>
  <c r="F23" i="7"/>
  <c r="H22" i="7"/>
  <c r="F22" i="7"/>
  <c r="G22" i="7" s="1"/>
  <c r="H21" i="7"/>
  <c r="F21" i="7"/>
  <c r="G21" i="7" s="1"/>
  <c r="H20" i="7"/>
  <c r="G20" i="7"/>
  <c r="F20" i="7"/>
  <c r="H19" i="7"/>
  <c r="F19" i="7"/>
  <c r="G19" i="7" s="1"/>
  <c r="G10" i="7"/>
  <c r="G6" i="7"/>
  <c r="G1" i="7"/>
  <c r="F1" i="7"/>
  <c r="F6" i="7" s="1"/>
  <c r="O105" i="6"/>
  <c r="H105" i="6"/>
  <c r="D104" i="6"/>
  <c r="C105" i="6" s="1"/>
  <c r="F88" i="6"/>
  <c r="F75" i="6"/>
  <c r="F68" i="6"/>
  <c r="F78" i="6" s="1"/>
  <c r="H59" i="6"/>
  <c r="F59" i="6"/>
  <c r="G59" i="6" s="1"/>
  <c r="H58" i="6"/>
  <c r="G58" i="6"/>
  <c r="F58" i="6"/>
  <c r="H57" i="6"/>
  <c r="G57" i="6"/>
  <c r="D118" i="6" s="1"/>
  <c r="D119" i="6" s="1"/>
  <c r="F57" i="6"/>
  <c r="Q52" i="6"/>
  <c r="F52" i="6"/>
  <c r="Q51" i="6"/>
  <c r="F51" i="6"/>
  <c r="Q50" i="6"/>
  <c r="F50" i="6"/>
  <c r="Q49" i="6"/>
  <c r="F49" i="6"/>
  <c r="Q48" i="6"/>
  <c r="F48" i="6"/>
  <c r="Q47" i="6"/>
  <c r="F47" i="6"/>
  <c r="Q46" i="6"/>
  <c r="F46" i="6"/>
  <c r="Q45" i="6"/>
  <c r="F45" i="6"/>
  <c r="Q44" i="6"/>
  <c r="F44" i="6"/>
  <c r="Q43" i="6"/>
  <c r="F43" i="6"/>
  <c r="Q42" i="6"/>
  <c r="H42" i="6"/>
  <c r="C104" i="6" s="1"/>
  <c r="F42" i="6"/>
  <c r="G38" i="6"/>
  <c r="E38" i="6"/>
  <c r="F36" i="6"/>
  <c r="C36" i="6"/>
  <c r="H29" i="6"/>
  <c r="F29" i="6"/>
  <c r="G29" i="6" s="1"/>
  <c r="H28" i="6"/>
  <c r="G28" i="6"/>
  <c r="F28" i="6"/>
  <c r="H27" i="6"/>
  <c r="G27" i="6"/>
  <c r="F27" i="6"/>
  <c r="H26" i="6"/>
  <c r="F26" i="6"/>
  <c r="G26" i="6" s="1"/>
  <c r="H25" i="6"/>
  <c r="F25" i="6"/>
  <c r="G25" i="6" s="1"/>
  <c r="H24" i="6"/>
  <c r="G24" i="6"/>
  <c r="F24" i="6"/>
  <c r="H23" i="6"/>
  <c r="G23" i="6"/>
  <c r="F23" i="6"/>
  <c r="H22" i="6"/>
  <c r="F22" i="6"/>
  <c r="G22" i="6" s="1"/>
  <c r="H21" i="6"/>
  <c r="F21" i="6"/>
  <c r="G21" i="6" s="1"/>
  <c r="H20" i="6"/>
  <c r="G20" i="6"/>
  <c r="F20" i="6"/>
  <c r="H19" i="6"/>
  <c r="G19" i="6"/>
  <c r="D102" i="6" s="1"/>
  <c r="F19" i="6"/>
  <c r="G10" i="6"/>
  <c r="G6" i="6"/>
  <c r="G1" i="6"/>
  <c r="F1" i="6"/>
  <c r="D10" i="6" s="1"/>
  <c r="H42" i="5"/>
  <c r="O105" i="10" l="1"/>
  <c r="H105" i="10"/>
  <c r="C105" i="10"/>
  <c r="D118" i="10"/>
  <c r="D119" i="10" s="1"/>
  <c r="C118" i="10"/>
  <c r="D107" i="10"/>
  <c r="C107" i="10"/>
  <c r="D10" i="10"/>
  <c r="C102" i="10"/>
  <c r="C104" i="10"/>
  <c r="O105" i="9"/>
  <c r="H105" i="9"/>
  <c r="C105" i="9"/>
  <c r="D102" i="9"/>
  <c r="C102" i="9"/>
  <c r="D10" i="9"/>
  <c r="C118" i="9"/>
  <c r="C104" i="9"/>
  <c r="C104" i="8"/>
  <c r="C118" i="8"/>
  <c r="D118" i="8"/>
  <c r="D119" i="8" s="1"/>
  <c r="C102" i="8"/>
  <c r="C105" i="8"/>
  <c r="F6" i="8"/>
  <c r="H105" i="8"/>
  <c r="D107" i="8" s="1"/>
  <c r="D10" i="7"/>
  <c r="D102" i="7"/>
  <c r="C102" i="7"/>
  <c r="C105" i="7"/>
  <c r="H105" i="7"/>
  <c r="O105" i="7"/>
  <c r="C118" i="7"/>
  <c r="C104" i="7"/>
  <c r="D107" i="6"/>
  <c r="C107" i="6"/>
  <c r="F6" i="6"/>
  <c r="C102" i="6"/>
  <c r="C118" i="6"/>
  <c r="D104" i="5"/>
  <c r="O105" i="5" s="1"/>
  <c r="C104" i="5"/>
  <c r="F88" i="5"/>
  <c r="F75" i="5"/>
  <c r="F68" i="5"/>
  <c r="F78" i="5" s="1"/>
  <c r="H59" i="5"/>
  <c r="F59" i="5"/>
  <c r="G59" i="5" s="1"/>
  <c r="H58" i="5"/>
  <c r="G58" i="5"/>
  <c r="F58" i="5"/>
  <c r="H57" i="5"/>
  <c r="G57" i="5"/>
  <c r="D118" i="5" s="1"/>
  <c r="D119" i="5" s="1"/>
  <c r="F57" i="5"/>
  <c r="Q52" i="5"/>
  <c r="F52" i="5"/>
  <c r="Q51" i="5"/>
  <c r="F51" i="5"/>
  <c r="Q50" i="5"/>
  <c r="F50" i="5"/>
  <c r="Q49" i="5"/>
  <c r="F49" i="5"/>
  <c r="Q48" i="5"/>
  <c r="F48" i="5"/>
  <c r="Q47" i="5"/>
  <c r="F47" i="5"/>
  <c r="Q46" i="5"/>
  <c r="F46" i="5"/>
  <c r="Q45" i="5"/>
  <c r="F45" i="5"/>
  <c r="Q44" i="5"/>
  <c r="F44" i="5"/>
  <c r="Q43" i="5"/>
  <c r="F43" i="5"/>
  <c r="Q42" i="5"/>
  <c r="F42" i="5"/>
  <c r="G38" i="5"/>
  <c r="E38" i="5"/>
  <c r="F36" i="5"/>
  <c r="C36" i="5"/>
  <c r="H29" i="5"/>
  <c r="F29" i="5"/>
  <c r="G29" i="5" s="1"/>
  <c r="H28" i="5"/>
  <c r="F28" i="5"/>
  <c r="G28" i="5" s="1"/>
  <c r="H27" i="5"/>
  <c r="F27" i="5"/>
  <c r="G27" i="5" s="1"/>
  <c r="H26" i="5"/>
  <c r="F26" i="5"/>
  <c r="G26" i="5" s="1"/>
  <c r="H25" i="5"/>
  <c r="F25" i="5"/>
  <c r="G25" i="5" s="1"/>
  <c r="H24" i="5"/>
  <c r="F24" i="5"/>
  <c r="G24" i="5" s="1"/>
  <c r="H23" i="5"/>
  <c r="F23" i="5"/>
  <c r="G23" i="5" s="1"/>
  <c r="H22" i="5"/>
  <c r="G22" i="5"/>
  <c r="F22" i="5"/>
  <c r="H21" i="5"/>
  <c r="F21" i="5"/>
  <c r="G21" i="5" s="1"/>
  <c r="H20" i="5"/>
  <c r="F20" i="5"/>
  <c r="G20" i="5" s="1"/>
  <c r="H19" i="5"/>
  <c r="F19" i="5"/>
  <c r="G19" i="5" s="1"/>
  <c r="G10" i="5"/>
  <c r="G6" i="5"/>
  <c r="G1" i="5"/>
  <c r="F1" i="5"/>
  <c r="D10" i="5" s="1"/>
  <c r="D104" i="4"/>
  <c r="O105" i="4" s="1"/>
  <c r="C104" i="4"/>
  <c r="F88" i="4"/>
  <c r="F75" i="4"/>
  <c r="F68" i="4"/>
  <c r="F78" i="4" s="1"/>
  <c r="H59" i="4"/>
  <c r="F59" i="4"/>
  <c r="G59" i="4" s="1"/>
  <c r="H58" i="4"/>
  <c r="G58" i="4"/>
  <c r="F58" i="4"/>
  <c r="H57" i="4"/>
  <c r="G57" i="4"/>
  <c r="D118" i="4" s="1"/>
  <c r="D119" i="4" s="1"/>
  <c r="F57" i="4"/>
  <c r="Q52" i="4"/>
  <c r="F52" i="4"/>
  <c r="Q51" i="4"/>
  <c r="F51" i="4"/>
  <c r="Q50" i="4"/>
  <c r="F50" i="4"/>
  <c r="Q49" i="4"/>
  <c r="F49" i="4"/>
  <c r="Q48" i="4"/>
  <c r="F48" i="4"/>
  <c r="Q47" i="4"/>
  <c r="F47" i="4"/>
  <c r="Q46" i="4"/>
  <c r="F46" i="4"/>
  <c r="Q45" i="4"/>
  <c r="F45" i="4"/>
  <c r="Q44" i="4"/>
  <c r="F44" i="4"/>
  <c r="Q43" i="4"/>
  <c r="F43" i="4"/>
  <c r="Q42" i="4"/>
  <c r="F42" i="4"/>
  <c r="G38" i="4"/>
  <c r="E38" i="4"/>
  <c r="F36" i="4"/>
  <c r="C36" i="4"/>
  <c r="H29" i="4"/>
  <c r="F29" i="4"/>
  <c r="G29" i="4" s="1"/>
  <c r="H28" i="4"/>
  <c r="G28" i="4"/>
  <c r="F28" i="4"/>
  <c r="H27" i="4"/>
  <c r="F27" i="4"/>
  <c r="G27" i="4" s="1"/>
  <c r="H26" i="4"/>
  <c r="G26" i="4"/>
  <c r="F26" i="4"/>
  <c r="H25" i="4"/>
  <c r="F25" i="4"/>
  <c r="G25" i="4" s="1"/>
  <c r="H24" i="4"/>
  <c r="G24" i="4"/>
  <c r="F24" i="4"/>
  <c r="H23" i="4"/>
  <c r="F23" i="4"/>
  <c r="G23" i="4" s="1"/>
  <c r="H22" i="4"/>
  <c r="G22" i="4"/>
  <c r="F22" i="4"/>
  <c r="H21" i="4"/>
  <c r="F21" i="4"/>
  <c r="G21" i="4" s="1"/>
  <c r="H20" i="4"/>
  <c r="G20" i="4"/>
  <c r="F20" i="4"/>
  <c r="H19" i="4"/>
  <c r="F19" i="4"/>
  <c r="G19" i="4" s="1"/>
  <c r="G10" i="4"/>
  <c r="G6" i="4"/>
  <c r="G1" i="4"/>
  <c r="F1" i="4"/>
  <c r="F6" i="4" s="1"/>
  <c r="D104" i="3"/>
  <c r="O105" i="3" s="1"/>
  <c r="C104" i="3"/>
  <c r="F88" i="3"/>
  <c r="F75" i="3"/>
  <c r="F68" i="3"/>
  <c r="F78" i="3" s="1"/>
  <c r="H59" i="3"/>
  <c r="F59" i="3"/>
  <c r="G59" i="3" s="1"/>
  <c r="H58" i="3"/>
  <c r="F58" i="3"/>
  <c r="G58" i="3" s="1"/>
  <c r="H57" i="3"/>
  <c r="G57" i="3"/>
  <c r="D118" i="3" s="1"/>
  <c r="D119" i="3" s="1"/>
  <c r="F57" i="3"/>
  <c r="Q52" i="3"/>
  <c r="F52" i="3"/>
  <c r="Q51" i="3"/>
  <c r="F51" i="3"/>
  <c r="Q50" i="3"/>
  <c r="F50" i="3"/>
  <c r="Q49" i="3"/>
  <c r="F49" i="3"/>
  <c r="Q48" i="3"/>
  <c r="F48" i="3"/>
  <c r="Q47" i="3"/>
  <c r="F47" i="3"/>
  <c r="Q46" i="3"/>
  <c r="F46" i="3"/>
  <c r="Q45" i="3"/>
  <c r="F45" i="3"/>
  <c r="Q44" i="3"/>
  <c r="F44" i="3"/>
  <c r="Q43" i="3"/>
  <c r="F43" i="3"/>
  <c r="Q42" i="3"/>
  <c r="F42" i="3"/>
  <c r="G38" i="3"/>
  <c r="E38" i="3"/>
  <c r="F36" i="3"/>
  <c r="C36" i="3"/>
  <c r="H29" i="3"/>
  <c r="F29" i="3"/>
  <c r="G29" i="3" s="1"/>
  <c r="H28" i="3"/>
  <c r="F28" i="3"/>
  <c r="G28" i="3" s="1"/>
  <c r="H27" i="3"/>
  <c r="F27" i="3"/>
  <c r="G27" i="3" s="1"/>
  <c r="H26" i="3"/>
  <c r="F26" i="3"/>
  <c r="G26" i="3" s="1"/>
  <c r="H25" i="3"/>
  <c r="F25" i="3"/>
  <c r="G25" i="3" s="1"/>
  <c r="H24" i="3"/>
  <c r="F24" i="3"/>
  <c r="G24" i="3" s="1"/>
  <c r="H23" i="3"/>
  <c r="F23" i="3"/>
  <c r="G23" i="3" s="1"/>
  <c r="H22" i="3"/>
  <c r="F22" i="3"/>
  <c r="G22" i="3" s="1"/>
  <c r="H21" i="3"/>
  <c r="F21" i="3"/>
  <c r="G21" i="3" s="1"/>
  <c r="H20" i="3"/>
  <c r="F20" i="3"/>
  <c r="G20" i="3" s="1"/>
  <c r="H19" i="3"/>
  <c r="F19" i="3"/>
  <c r="G19" i="3" s="1"/>
  <c r="G10" i="3"/>
  <c r="G6" i="3"/>
  <c r="G1" i="3"/>
  <c r="F1" i="3"/>
  <c r="D10" i="3" s="1"/>
  <c r="C105" i="2"/>
  <c r="D104" i="2"/>
  <c r="O105" i="2" s="1"/>
  <c r="F88" i="2"/>
  <c r="F75" i="2"/>
  <c r="F68" i="2"/>
  <c r="F78" i="2" s="1"/>
  <c r="H59" i="2"/>
  <c r="F59" i="2"/>
  <c r="G59" i="2" s="1"/>
  <c r="H58" i="2"/>
  <c r="G58" i="2"/>
  <c r="F58" i="2"/>
  <c r="H57" i="2"/>
  <c r="G57" i="2"/>
  <c r="D118" i="2" s="1"/>
  <c r="D119" i="2" s="1"/>
  <c r="F57" i="2"/>
  <c r="Q52" i="2"/>
  <c r="F52" i="2"/>
  <c r="Q51" i="2"/>
  <c r="F51" i="2"/>
  <c r="Q50" i="2"/>
  <c r="F50" i="2"/>
  <c r="Q49" i="2"/>
  <c r="F49" i="2"/>
  <c r="Q48" i="2"/>
  <c r="F48" i="2"/>
  <c r="Q47" i="2"/>
  <c r="F47" i="2"/>
  <c r="Q46" i="2"/>
  <c r="F46" i="2"/>
  <c r="Q45" i="2"/>
  <c r="F45" i="2"/>
  <c r="Q44" i="2"/>
  <c r="F44" i="2"/>
  <c r="Q43" i="2"/>
  <c r="F43" i="2"/>
  <c r="Q42" i="2"/>
  <c r="H42" i="2"/>
  <c r="C104" i="2" s="1"/>
  <c r="F42" i="2"/>
  <c r="G38" i="2"/>
  <c r="E38" i="2"/>
  <c r="F36" i="2"/>
  <c r="C36" i="2"/>
  <c r="H29" i="2"/>
  <c r="F29" i="2"/>
  <c r="G29" i="2" s="1"/>
  <c r="H28" i="2"/>
  <c r="G28" i="2"/>
  <c r="F28" i="2"/>
  <c r="H27" i="2"/>
  <c r="G27" i="2"/>
  <c r="F27" i="2"/>
  <c r="H26" i="2"/>
  <c r="F26" i="2"/>
  <c r="G26" i="2" s="1"/>
  <c r="H25" i="2"/>
  <c r="F25" i="2"/>
  <c r="G25" i="2" s="1"/>
  <c r="H24" i="2"/>
  <c r="G24" i="2"/>
  <c r="F24" i="2"/>
  <c r="H23" i="2"/>
  <c r="G23" i="2"/>
  <c r="F23" i="2"/>
  <c r="H22" i="2"/>
  <c r="F22" i="2"/>
  <c r="G22" i="2" s="1"/>
  <c r="H21" i="2"/>
  <c r="F21" i="2"/>
  <c r="G21" i="2" s="1"/>
  <c r="H20" i="2"/>
  <c r="G20" i="2"/>
  <c r="F20" i="2"/>
  <c r="H19" i="2"/>
  <c r="G19" i="2"/>
  <c r="D102" i="2" s="1"/>
  <c r="F19" i="2"/>
  <c r="G10" i="2"/>
  <c r="G6" i="2"/>
  <c r="G1" i="2"/>
  <c r="F1" i="2"/>
  <c r="D10" i="2" s="1"/>
  <c r="F1" i="1"/>
  <c r="F6" i="1" s="1"/>
  <c r="G1" i="1"/>
  <c r="G6" i="1"/>
  <c r="G10" i="1"/>
  <c r="F19" i="1"/>
  <c r="G19" i="1" s="1"/>
  <c r="H19" i="1"/>
  <c r="F20" i="1"/>
  <c r="G20" i="1" s="1"/>
  <c r="H20" i="1"/>
  <c r="F21" i="1"/>
  <c r="G21" i="1"/>
  <c r="H21" i="1"/>
  <c r="F22" i="1"/>
  <c r="G22" i="1" s="1"/>
  <c r="H22" i="1"/>
  <c r="F23" i="1"/>
  <c r="G23" i="1"/>
  <c r="H23" i="1"/>
  <c r="F24" i="1"/>
  <c r="G24" i="1" s="1"/>
  <c r="H24" i="1"/>
  <c r="F25" i="1"/>
  <c r="G25" i="1"/>
  <c r="H25" i="1"/>
  <c r="F26" i="1"/>
  <c r="G26" i="1" s="1"/>
  <c r="H26" i="1"/>
  <c r="F27" i="1"/>
  <c r="G27" i="1" s="1"/>
  <c r="H27" i="1"/>
  <c r="F28" i="1"/>
  <c r="G28" i="1"/>
  <c r="H28" i="1"/>
  <c r="F29" i="1"/>
  <c r="G29" i="1"/>
  <c r="H29" i="1"/>
  <c r="C36" i="1"/>
  <c r="F36" i="1"/>
  <c r="E38" i="1"/>
  <c r="G38" i="1"/>
  <c r="F42" i="1"/>
  <c r="D104" i="1"/>
  <c r="Q42" i="1"/>
  <c r="F43" i="1"/>
  <c r="Q43" i="1"/>
  <c r="F44" i="1"/>
  <c r="Q44" i="1"/>
  <c r="F45" i="1"/>
  <c r="Q45" i="1"/>
  <c r="F46" i="1"/>
  <c r="Q46" i="1"/>
  <c r="F47" i="1"/>
  <c r="Q47" i="1"/>
  <c r="F48" i="1"/>
  <c r="Q48" i="1"/>
  <c r="F49" i="1"/>
  <c r="Q49" i="1"/>
  <c r="F50" i="1"/>
  <c r="Q50" i="1"/>
  <c r="F51" i="1"/>
  <c r="Q51" i="1"/>
  <c r="F52" i="1"/>
  <c r="Q52" i="1"/>
  <c r="F57" i="1"/>
  <c r="G57" i="1"/>
  <c r="C118" i="1" s="1"/>
  <c r="H57" i="1"/>
  <c r="F58" i="1"/>
  <c r="G58" i="1"/>
  <c r="H58" i="1"/>
  <c r="F59" i="1"/>
  <c r="G59" i="1"/>
  <c r="H59" i="1"/>
  <c r="F68" i="1"/>
  <c r="F75" i="1"/>
  <c r="F88" i="1"/>
  <c r="D107" i="9" l="1"/>
  <c r="C107" i="9"/>
  <c r="C107" i="8"/>
  <c r="D107" i="7"/>
  <c r="C107" i="7"/>
  <c r="F6" i="5"/>
  <c r="D102" i="5"/>
  <c r="C102" i="5"/>
  <c r="C105" i="5"/>
  <c r="H105" i="5"/>
  <c r="C118" i="5"/>
  <c r="D10" i="4"/>
  <c r="D102" i="4"/>
  <c r="C102" i="4"/>
  <c r="C105" i="4"/>
  <c r="H105" i="4"/>
  <c r="C118" i="4"/>
  <c r="C118" i="3"/>
  <c r="F6" i="3"/>
  <c r="D102" i="3"/>
  <c r="C102" i="3"/>
  <c r="C105" i="3"/>
  <c r="H105" i="3"/>
  <c r="C102" i="2"/>
  <c r="H105" i="2"/>
  <c r="D107" i="2" s="1"/>
  <c r="F6" i="2"/>
  <c r="C118" i="2"/>
  <c r="F78" i="1"/>
  <c r="C102" i="1"/>
  <c r="D102" i="1"/>
  <c r="H105" i="1"/>
  <c r="O105" i="1"/>
  <c r="C105" i="1"/>
  <c r="C104" i="1"/>
  <c r="D118" i="1"/>
  <c r="D119" i="1" s="1"/>
  <c r="D10" i="1"/>
  <c r="D107" i="5" l="1"/>
  <c r="C107" i="5"/>
  <c r="D107" i="4"/>
  <c r="C107" i="4"/>
  <c r="D107" i="3"/>
  <c r="C107" i="3"/>
  <c r="C107" i="2"/>
  <c r="C107" i="1"/>
  <c r="D107" i="1"/>
</calcChain>
</file>

<file path=xl/sharedStrings.xml><?xml version="1.0" encoding="utf-8"?>
<sst xmlns="http://schemas.openxmlformats.org/spreadsheetml/2006/main" count="2195" uniqueCount="145">
  <si>
    <t>Total Material Price After Adjustment:</t>
  </si>
  <si>
    <t>Binder Adjustment:</t>
  </si>
  <si>
    <t>Example:  1 ton of 15402.2010 at $45.000/ ton (example, not reflecting actual pricing from the contract)</t>
  </si>
  <si>
    <t>)     X     (Total % Asphalt + Fuel
Allowance)</t>
  </si>
  <si>
    <t>Base Average F.O.B.
Terminal Price</t>
  </si>
  <si>
    <t>-</t>
  </si>
  <si>
    <t>New Monthly Average
F.O.B. Terminal Price</t>
  </si>
  <si>
    <t>Price
Adjustment =    (
(per ton)</t>
  </si>
  <si>
    <t>Unit prices per ton of Cold Patch will be subject to adjustment based on the following formula:</t>
  </si>
  <si>
    <t>EXAMPLE OF HOW TO CALCULATE COLD PATCH MATERIAL'S PRICE ADJUSTMENT</t>
  </si>
  <si>
    <t>Total Material Price After Adjustment: (Binder Adjustment + PPI Adjustment)</t>
  </si>
  <si>
    <t>PPI Adjustment:</t>
  </si>
  <si>
    <t>Example:  1 ton of 302.01 at $45.000/ ton (example, not reflecting actual pricing from the contract)</t>
  </si>
  <si>
    <t>Note: To obtain the correct price adjustment for an Asphalt Mix material, both charts (part 1 and 2) above must be utilized</t>
  </si>
  <si>
    <t>Unit prices per ton of Asphalt Mix items will be subject to adjustment based on the following formula:</t>
  </si>
  <si>
    <t>EXAMPLE OF HOW TO CALCULATE ASPHALT MIX MATERIAL'S PRICE ADJUSTMENT</t>
  </si>
  <si>
    <t>/Ton</t>
  </si>
  <si>
    <t>Final Total Cold Patch Material Adjustment =</t>
  </si>
  <si>
    <r>
      <t xml:space="preserve">Enter the "Price Adjustment/Ton" for that Material as found in </t>
    </r>
    <r>
      <rPr>
        <u/>
        <sz val="14"/>
        <color rgb="FFFF0000"/>
        <rFont val="Arial"/>
        <family val="2"/>
      </rPr>
      <t>Table 3</t>
    </r>
    <r>
      <rPr>
        <sz val="14"/>
        <rFont val="Arial"/>
        <family val="2"/>
      </rPr>
      <t xml:space="preserve"> above =
</t>
    </r>
    <r>
      <rPr>
        <u/>
        <sz val="12"/>
        <rFont val="Arial"/>
        <family val="2"/>
      </rPr>
      <t xml:space="preserve">Note: Enter a negative number if the Price Adjustment in Table 1 shows a negative adjustment </t>
    </r>
  </si>
  <si>
    <t>Enter the Cold Patch's Unit Price/Ton shown in the Contractor's Quick Quote  =</t>
  </si>
  <si>
    <t>Material Adjustment (Note: there is not PPI Adjustment for Cold Patch Items)</t>
  </si>
  <si>
    <t>INTERACTIVE PRICE ADJUSTMENT CALCULATOR:   COLD PATCH ITEMS</t>
  </si>
  <si>
    <t>Total Material Price/Ton After Adjustment (Binder Adjust. + PPI Adjust.) =</t>
  </si>
  <si>
    <t>Step 3 : Final Total Price/Ton After Adjustment: (Binder Adjustment + PPI Adjustment)</t>
  </si>
  <si>
    <t>Total PPI Adjustment for that Material =</t>
  </si>
  <si>
    <r>
      <t xml:space="preserve">Enter the Material's "Difference of 100% Material Minus Total % Asphalt + Fuel Allowance" as found in </t>
    </r>
    <r>
      <rPr>
        <u/>
        <sz val="14"/>
        <color rgb="FFFF0000"/>
        <rFont val="Arial"/>
        <family val="2"/>
      </rPr>
      <t>Table 2</t>
    </r>
    <r>
      <rPr>
        <sz val="14"/>
        <rFont val="Arial"/>
        <family val="2"/>
      </rPr>
      <t xml:space="preserve"> above =
</t>
    </r>
    <r>
      <rPr>
        <u/>
        <sz val="12"/>
        <rFont val="Arial"/>
        <family val="2"/>
      </rPr>
      <t>Note: Don't enter the percentage sign, just the number</t>
    </r>
  </si>
  <si>
    <r>
      <t xml:space="preserve">Enter the Material's "Quarterly PPI Price Adjustment Percentage" as found
in </t>
    </r>
    <r>
      <rPr>
        <u/>
        <sz val="14"/>
        <color rgb="FFFF0000"/>
        <rFont val="Arial"/>
        <family val="2"/>
      </rPr>
      <t>Table 2</t>
    </r>
    <r>
      <rPr>
        <sz val="14"/>
        <rFont val="Arial"/>
        <family val="2"/>
      </rPr>
      <t xml:space="preserve"> above =
</t>
    </r>
    <r>
      <rPr>
        <u/>
        <sz val="12"/>
        <rFont val="Arial"/>
        <family val="2"/>
      </rPr>
      <t>Note: Don't enter the percentage sign, just the number</t>
    </r>
  </si>
  <si>
    <t>Step 2 : PPI Adjustment:</t>
  </si>
  <si>
    <t>Total Binder Adjustment for that Material =</t>
  </si>
  <si>
    <r>
      <t xml:space="preserve">Enter the "Price Adjustment/Ton" for that Material as found in </t>
    </r>
    <r>
      <rPr>
        <u/>
        <sz val="14"/>
        <color rgb="FFFF0000"/>
        <rFont val="Arial"/>
        <family val="2"/>
      </rPr>
      <t>Table 1</t>
    </r>
    <r>
      <rPr>
        <sz val="14"/>
        <rFont val="Arial"/>
        <family val="2"/>
      </rPr>
      <t xml:space="preserve"> above =
</t>
    </r>
    <r>
      <rPr>
        <u/>
        <sz val="12"/>
        <rFont val="Arial"/>
        <family val="2"/>
      </rPr>
      <t xml:space="preserve">Note: Enter a negative number if the Price Adjustment in Table 1 shows a negative adjustment </t>
    </r>
  </si>
  <si>
    <r>
      <t xml:space="preserve">Enter the Material's Unit Price/Ton </t>
    </r>
    <r>
      <rPr>
        <u/>
        <sz val="14"/>
        <rFont val="Arial"/>
        <family val="2"/>
      </rPr>
      <t>shown in the Contractor's Quick Quote</t>
    </r>
    <r>
      <rPr>
        <sz val="14"/>
        <rFont val="Arial"/>
        <family val="2"/>
      </rPr>
      <t xml:space="preserve">  =</t>
    </r>
  </si>
  <si>
    <t>Step 1 : Binder Adjustment:</t>
  </si>
  <si>
    <t>INTERACTIVE PRICE ADJUSTMENT CALCULATOR:   ASPHALT MIX ITEMS</t>
  </si>
  <si>
    <t>Cold Patch - Fiber Reinforced</t>
  </si>
  <si>
    <t>15402.2040</t>
  </si>
  <si>
    <t>Cold Patch - Modified Mix</t>
  </si>
  <si>
    <t>15402.2030</t>
  </si>
  <si>
    <t>Cold Patch - Regular Mix</t>
  </si>
  <si>
    <t>15402.2010</t>
  </si>
  <si>
    <t>PRICE ADJUST / TON</t>
  </si>
  <si>
    <t>TOTAL % ASPHALT
PLUS FUEL
ALLOWANCE</t>
  </si>
  <si>
    <t>FUEL ALLOWANCE</t>
  </si>
  <si>
    <t>% ASPHALT</t>
  </si>
  <si>
    <t>GRADE / DESCRIPTION</t>
  </si>
  <si>
    <t>ITEM</t>
  </si>
  <si>
    <r>
      <rPr>
        <b/>
        <sz val="16"/>
        <color rgb="FFFF0000"/>
        <rFont val="Arial"/>
        <family val="2"/>
      </rPr>
      <t>Table 3</t>
    </r>
    <r>
      <rPr>
        <b/>
        <sz val="16"/>
        <color indexed="8"/>
        <rFont val="Arial"/>
        <family val="2"/>
      </rPr>
      <t xml:space="preserve"> - </t>
    </r>
    <r>
      <rPr>
        <b/>
        <u/>
        <sz val="16"/>
        <color rgb="FF000000"/>
        <rFont val="Arial"/>
        <family val="2"/>
      </rPr>
      <t>ONLY</t>
    </r>
    <r>
      <rPr>
        <b/>
        <sz val="16"/>
        <color indexed="8"/>
        <rFont val="Arial"/>
        <family val="2"/>
      </rPr>
      <t xml:space="preserve"> COLD PATCH ITEMS - MONTHLY PRICE ADJUSTMENTS</t>
    </r>
  </si>
  <si>
    <t>25.0 F9, Binder Course Asphalt,    80 Series Compaction</t>
  </si>
  <si>
    <t>404.25XX01</t>
  </si>
  <si>
    <t>19.0 F9, Binder Course Asphalt,    80 Series Compaction</t>
  </si>
  <si>
    <t>404.19XX01</t>
  </si>
  <si>
    <t>12.5 F(X), Top Course Asphalt,     80 Series Compaction</t>
  </si>
  <si>
    <t>404.12XX01</t>
  </si>
  <si>
    <t>December</t>
  </si>
  <si>
    <t>9.5 F(X,) Top Course Asphalt,        80 Series Compaction</t>
  </si>
  <si>
    <t>404.098X01</t>
  </si>
  <si>
    <t>November</t>
  </si>
  <si>
    <t>6.3 F(X), Top Course Asphalt,        80 Series Compaction</t>
  </si>
  <si>
    <t>404.068X01</t>
  </si>
  <si>
    <t>October</t>
  </si>
  <si>
    <t>Shim Course F9, Asphalt</t>
  </si>
  <si>
    <t>404.058901</t>
  </si>
  <si>
    <t>September</t>
  </si>
  <si>
    <t>Misc Patching F9, Asphalt Mix</t>
  </si>
  <si>
    <t>404.03890218</t>
  </si>
  <si>
    <t>August</t>
  </si>
  <si>
    <t>Misc Patching F3, Asphalt Mix</t>
  </si>
  <si>
    <t>404.03830218</t>
  </si>
  <si>
    <t>July</t>
  </si>
  <si>
    <t>Misc Patching F2, Asphalt Mix</t>
  </si>
  <si>
    <t>404.03820218</t>
  </si>
  <si>
    <t>June</t>
  </si>
  <si>
    <t>Misc Patching F1, Asphalt Mix</t>
  </si>
  <si>
    <t>404.03810218</t>
  </si>
  <si>
    <t>May</t>
  </si>
  <si>
    <t>Bituminous Stabilized Course</t>
  </si>
  <si>
    <t>April</t>
  </si>
  <si>
    <t>QUARTERLY PPI PRICE ADJUSTMENT PERCENTAGE</t>
  </si>
  <si>
    <t>DIFFERENCE
(100% Material Minus
Total % Asphalt  Plus
Fuel Allowance)</t>
  </si>
  <si>
    <t>March</t>
  </si>
  <si>
    <r>
      <rPr>
        <b/>
        <sz val="14"/>
        <color rgb="FFFF0000"/>
        <rFont val="Arial"/>
        <family val="2"/>
      </rPr>
      <t>Table 2</t>
    </r>
    <r>
      <rPr>
        <b/>
        <sz val="14"/>
        <color indexed="8"/>
        <rFont val="Arial"/>
        <family val="2"/>
      </rPr>
      <t xml:space="preserve"> - ASPHALT MIX ITEMS - PERIODIC PPI PRICE ADJUSTMENTS - (STATEWIDE CONTRACT) - PART 2 of 2:</t>
    </r>
  </si>
  <si>
    <t>February</t>
  </si>
  <si>
    <t>January</t>
  </si>
  <si>
    <t>used for Calculation is</t>
  </si>
  <si>
    <t>The New Bureau of Labor of Statistics (BLS) PPI for the month of</t>
  </si>
  <si>
    <t>$/ton</t>
  </si>
  <si>
    <t>Month</t>
  </si>
  <si>
    <t>("Base" month for calculations) is</t>
  </si>
  <si>
    <t>The PPI value for</t>
  </si>
  <si>
    <t>Producer Price Index (PPI) -  Series ID: PCU 21231-21231 (Industry: Stone Mining &amp; Quarrying; Product: Stone Mining &amp; Quarrying)</t>
  </si>
  <si>
    <t>Price adjustments will NOT be recalculated if PPI changes due to change in (P) status.</t>
  </si>
  <si>
    <t>Every three months the base prices shown in the initial CONTRACT AWARD NOTIFICATION may be adjusted in accordance with changes in</t>
  </si>
  <si>
    <t xml:space="preserve">PERIODIC PPI PRICE ADJUSTMENT:  </t>
  </si>
  <si>
    <t>Effective Date for Adjustment</t>
  </si>
  <si>
    <t>Base PPI Value</t>
  </si>
  <si>
    <t>Base PPI Month</t>
  </si>
  <si>
    <t>New PPI for that Month:</t>
  </si>
  <si>
    <t>FUEL
ALLOWANCE</t>
  </si>
  <si>
    <t>BLS Month for Calculation</t>
  </si>
  <si>
    <r>
      <rPr>
        <b/>
        <sz val="16"/>
        <color rgb="FFFF0000"/>
        <rFont val="Arial"/>
        <family val="2"/>
      </rPr>
      <t>Table 1</t>
    </r>
    <r>
      <rPr>
        <b/>
        <sz val="16"/>
        <color indexed="8"/>
        <rFont val="Arial"/>
        <family val="2"/>
      </rPr>
      <t xml:space="preserve"> - ASPHALT MIX ITEMS - MONTHLY PRICE ADJUSTMENTS - (STATEWIDE CONTRACT) - PART 1 of 2:</t>
    </r>
  </si>
  <si>
    <t xml:space="preserve">New Average = </t>
  </si>
  <si>
    <t xml:space="preserve">Old Average = </t>
  </si>
  <si>
    <t>e) At the next page click "Retrieve data".  This brings you to the chart where you pull the numbers from and can calculate PPI as shown in the examples in the award document.</t>
  </si>
  <si>
    <t>Asphalt Price Adjustment</t>
  </si>
  <si>
    <t>Until further notice, please revise the original contract per ton prices for materials in the referenced awards by using the price adjustments listed below:</t>
  </si>
  <si>
    <t>d) Select "21231 - Stone mining &amp; quarrying" again and click on "Next Form".</t>
  </si>
  <si>
    <t>per ton.</t>
  </si>
  <si>
    <t>c) In the "Choose Industry" box, scroll down and highlight "21231 - Stone mining &amp; quarrying" and click on "Next Form".</t>
  </si>
  <si>
    <t>Month:</t>
  </si>
  <si>
    <t>(F.O.B. Terminal Price for unmodified PG 64S-22 binder without anti-stripping agent)</t>
  </si>
  <si>
    <t>b) Choose "Price Producer" -&gt; Industry Data -&gt; Multi-Screen Data-Search.</t>
  </si>
  <si>
    <t>Year:</t>
  </si>
  <si>
    <t>per ton</t>
  </si>
  <si>
    <t>MONTHLY PG 64S-22 BINDER ADJUSTMENT:</t>
  </si>
  <si>
    <t>a) Go to: http://www.bls.gov/data/</t>
  </si>
  <si>
    <t>PPI &amp; CPI
Base Month</t>
  </si>
  <si>
    <t>Effective Date
for Adjustment</t>
  </si>
  <si>
    <t>PPI's Month
for Calculation</t>
  </si>
  <si>
    <t>BLS Month
for Calculation</t>
  </si>
  <si>
    <t>Posted Price</t>
  </si>
  <si>
    <t>Contract Manager Input</t>
  </si>
  <si>
    <t>the following price adjustments have been calculated.</t>
  </si>
  <si>
    <t>Instructions PPI:</t>
  </si>
  <si>
    <t>PPI - DATES FOR IMPLEMENTATION:</t>
  </si>
  <si>
    <t>NYSDOT Average Posted Prices
for Asphalt
(Performance Graded Binder)</t>
  </si>
  <si>
    <r>
      <t xml:space="preserve">Bituminous materials price adjustment(s) </t>
    </r>
    <r>
      <rPr>
        <b/>
        <sz val="12"/>
        <rFont val="Arial"/>
        <family val="2"/>
      </rPr>
      <t>EFFECTIVE on:</t>
    </r>
  </si>
  <si>
    <t>Comprehensive Bituminous Concrete
(Asphalt Mix and Cold Patch)
(Statewide)</t>
  </si>
  <si>
    <t>31502</t>
  </si>
  <si>
    <t>Contract No.</t>
  </si>
  <si>
    <t>Award #</t>
  </si>
  <si>
    <t>Description</t>
  </si>
  <si>
    <t>Group</t>
  </si>
  <si>
    <t xml:space="preserve"> </t>
  </si>
  <si>
    <t xml:space="preserve"> - </t>
  </si>
  <si>
    <t>23371</t>
  </si>
  <si>
    <t>PC70617 - PC70673</t>
  </si>
  <si>
    <r>
      <t xml:space="preserve">Award(s) using November 1, 2024 </t>
    </r>
    <r>
      <rPr>
        <u/>
        <sz val="12"/>
        <rFont val="Arial"/>
        <family val="2"/>
      </rPr>
      <t>base</t>
    </r>
    <r>
      <rPr>
        <sz val="12"/>
        <rFont val="Arial"/>
        <family val="2"/>
      </rPr>
      <t xml:space="preserve"> index of </t>
    </r>
  </si>
  <si>
    <t>In compliance with the referenced price adjustment clauses contained in the Contract Award Notification dated April 1, 2025</t>
  </si>
  <si>
    <t xml:space="preserve">The November 1, 2024 Base Average FOB Terminal Price for Asphalt Cement was </t>
  </si>
  <si>
    <r>
      <t xml:space="preserve">the US Bureau of Labor Statistics (BLS).  </t>
    </r>
    <r>
      <rPr>
        <u/>
        <sz val="12"/>
        <color indexed="8"/>
        <rFont val="Arial"/>
        <family val="2"/>
      </rPr>
      <t>The PPI Price Adjustment does not apply to any optional items, only to materials items.</t>
    </r>
  </si>
  <si>
    <t>December 2024</t>
  </si>
  <si>
    <t>N/A Until July 1st</t>
  </si>
  <si>
    <t>Interactive Price Adjustment calculators (Asphalt Mix and Cold Patch)
can be found at the bottom of this page.</t>
  </si>
  <si>
    <t>Cold Patch Price Adjustments can be found after the Asphalt Mix Price Adjustments.</t>
  </si>
  <si>
    <t>0%
(There will be no PPI adjustment until July 2025)</t>
  </si>
  <si>
    <t>7/1/2025
(July was not available since DOL stopped posting them until further notice.  We used 06/01/25 as the last PPI published by DOL)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</si>
</sst>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000;[Red]&quot;$&quot;#,##0.000"/>
    <numFmt numFmtId="165" formatCode="&quot;$&quot;#,##0.000"/>
    <numFmt numFmtId="166" formatCode="&quot;$&quot;#,##0.000_);[Red]\-\ &quot;$&quot;#,##0.000"/>
    <numFmt numFmtId="167" formatCode="0.000"/>
    <numFmt numFmtId="168" formatCode="[$-409]mmmm\-yy;@"/>
    <numFmt numFmtId="169" formatCode="#,##0.000"/>
    <numFmt numFmtId="170" formatCode="[$-409]mmmm\ d\,\ yyyy;@"/>
    <numFmt numFmtId="171" formatCode="[$-409]dd\-mmm\-yy;@"/>
  </numFmts>
  <fonts count="33" x14ac:knownFonts="1">
    <font>
      <sz val="10"/>
      <name val="Arial"/>
    </font>
    <font>
      <sz val="10"/>
      <name val="Arial"/>
      <family val="2"/>
    </font>
    <font>
      <sz val="12"/>
      <name val="Arial"/>
      <family val="2"/>
    </font>
    <font>
      <sz val="14"/>
      <name val="Arial"/>
      <family val="2"/>
    </font>
    <font>
      <b/>
      <sz val="14"/>
      <name val="Arial"/>
      <family val="2"/>
    </font>
    <font>
      <b/>
      <u/>
      <sz val="14"/>
      <name val="Arial"/>
      <family val="2"/>
    </font>
    <font>
      <sz val="14"/>
      <color rgb="FFFF0000"/>
      <name val="Arial"/>
      <family val="2"/>
    </font>
    <font>
      <b/>
      <sz val="12"/>
      <name val="Arial"/>
      <family val="2"/>
    </font>
    <font>
      <u/>
      <sz val="14"/>
      <name val="Arial"/>
      <family val="2"/>
    </font>
    <font>
      <b/>
      <sz val="16"/>
      <name val="Arial"/>
      <family val="2"/>
    </font>
    <font>
      <u/>
      <sz val="14"/>
      <color rgb="FFFF0000"/>
      <name val="Arial"/>
      <family val="2"/>
    </font>
    <font>
      <u/>
      <sz val="12"/>
      <name val="Arial"/>
      <family val="2"/>
    </font>
    <font>
      <b/>
      <u/>
      <sz val="18"/>
      <name val="Arial"/>
      <family val="2"/>
    </font>
    <font>
      <b/>
      <sz val="10"/>
      <color indexed="8"/>
      <name val="Arial"/>
      <family val="2"/>
    </font>
    <font>
      <b/>
      <sz val="12"/>
      <color indexed="8"/>
      <name val="Arial"/>
      <family val="2"/>
    </font>
    <font>
      <sz val="12"/>
      <color indexed="8"/>
      <name val="Arial"/>
      <family val="2"/>
    </font>
    <font>
      <b/>
      <u/>
      <sz val="8"/>
      <color indexed="8"/>
      <name val="Arial"/>
      <family val="2"/>
    </font>
    <font>
      <b/>
      <u/>
      <sz val="12"/>
      <color indexed="8"/>
      <name val="Arial"/>
      <family val="2"/>
    </font>
    <font>
      <b/>
      <sz val="16"/>
      <color indexed="8"/>
      <name val="Arial"/>
      <family val="2"/>
    </font>
    <font>
      <b/>
      <sz val="16"/>
      <color rgb="FFFF0000"/>
      <name val="Arial"/>
      <family val="2"/>
    </font>
    <font>
      <b/>
      <u/>
      <sz val="16"/>
      <color rgb="FF000000"/>
      <name val="Arial"/>
      <family val="2"/>
    </font>
    <font>
      <sz val="10"/>
      <color indexed="8"/>
      <name val="Arial"/>
      <family val="2"/>
    </font>
    <font>
      <b/>
      <sz val="12"/>
      <color rgb="FF000000"/>
      <name val="Arial"/>
      <family val="2"/>
    </font>
    <font>
      <b/>
      <sz val="14"/>
      <color indexed="8"/>
      <name val="Arial"/>
      <family val="2"/>
    </font>
    <font>
      <b/>
      <sz val="14"/>
      <color rgb="FFFF0000"/>
      <name val="Arial"/>
      <family val="2"/>
    </font>
    <font>
      <u/>
      <sz val="12"/>
      <color indexed="8"/>
      <name val="Arial"/>
      <family val="2"/>
    </font>
    <font>
      <u/>
      <sz val="10"/>
      <color indexed="12"/>
      <name val="Arial"/>
      <family val="2"/>
    </font>
    <font>
      <b/>
      <sz val="10"/>
      <name val="Arial"/>
      <family val="2"/>
    </font>
    <font>
      <b/>
      <sz val="11"/>
      <color indexed="8"/>
      <name val="Arial"/>
      <family val="2"/>
    </font>
    <font>
      <b/>
      <u/>
      <sz val="12"/>
      <name val="Arial"/>
      <family val="2"/>
    </font>
    <font>
      <b/>
      <sz val="11"/>
      <name val="Arial"/>
      <family val="2"/>
    </font>
    <font>
      <b/>
      <sz val="18"/>
      <color indexed="8"/>
      <name val="Arial"/>
      <family val="2"/>
    </font>
    <font>
      <b/>
      <sz val="24"/>
      <color indexed="8"/>
      <name val="Arial"/>
      <family val="2"/>
    </font>
  </fonts>
  <fills count="12">
    <fill>
      <patternFill patternType="none"/>
    </fill>
    <fill>
      <patternFill patternType="gray125"/>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3" tint="0.749992370372631"/>
        <bgColor indexed="64"/>
      </patternFill>
    </fill>
    <fill>
      <patternFill patternType="solid">
        <fgColor theme="0"/>
        <bgColor indexed="64"/>
      </patternFill>
    </fill>
  </fills>
  <borders count="48">
    <border>
      <left/>
      <right/>
      <top/>
      <bottom/>
      <diagonal/>
    </border>
    <border>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s>
  <cellStyleXfs count="2">
    <xf numFmtId="0" fontId="0" fillId="0" borderId="0"/>
    <xf numFmtId="0" fontId="26" fillId="0" borderId="0" applyNumberFormat="0" applyFill="0" applyBorder="0" applyAlignment="0" applyProtection="0">
      <alignment vertical="top"/>
      <protection locked="0"/>
    </xf>
  </cellStyleXfs>
  <cellXfs count="286">
    <xf numFmtId="0" fontId="0" fillId="0" borderId="0" xfId="0"/>
    <xf numFmtId="0" fontId="1" fillId="0" borderId="0" xfId="0" applyFont="1" applyProtection="1">
      <protection hidden="1"/>
    </xf>
    <xf numFmtId="0" fontId="0" fillId="0" borderId="0" xfId="0" applyProtection="1">
      <protection hidden="1"/>
    </xf>
    <xf numFmtId="0" fontId="1" fillId="0" borderId="0" xfId="0" applyFont="1" applyAlignment="1" applyProtection="1">
      <alignment vertical="center"/>
      <protection hidden="1"/>
    </xf>
    <xf numFmtId="0" fontId="2" fillId="0" borderId="0" xfId="0" applyFont="1" applyProtection="1">
      <protection hidden="1"/>
    </xf>
    <xf numFmtId="0" fontId="2" fillId="0" borderId="0" xfId="0" applyFont="1" applyAlignment="1" applyProtection="1">
      <alignment vertical="center"/>
      <protection hidden="1"/>
    </xf>
    <xf numFmtId="164" fontId="3" fillId="0" borderId="0" xfId="0" applyNumberFormat="1" applyFont="1" applyAlignment="1" applyProtection="1">
      <alignment horizontal="left" vertical="center"/>
      <protection hidden="1"/>
    </xf>
    <xf numFmtId="0" fontId="2" fillId="0" borderId="1" xfId="0" applyFont="1" applyBorder="1" applyProtection="1">
      <protection hidden="1"/>
    </xf>
    <xf numFmtId="164" fontId="4" fillId="0" borderId="0" xfId="0" applyNumberFormat="1" applyFont="1" applyAlignment="1" applyProtection="1">
      <alignment horizontal="left"/>
      <protection hidden="1"/>
    </xf>
    <xf numFmtId="0" fontId="6" fillId="0" borderId="0" xfId="0" applyFont="1" applyAlignment="1" applyProtection="1">
      <alignment horizontal="left" vertical="center"/>
      <protection hidden="1"/>
    </xf>
    <xf numFmtId="0" fontId="7" fillId="0" borderId="0" xfId="0" applyFont="1" applyAlignment="1" applyProtection="1">
      <alignment horizontal="left" vertical="center" indent="5"/>
      <protection hidden="1"/>
    </xf>
    <xf numFmtId="0" fontId="1" fillId="0" borderId="1" xfId="0" applyFont="1" applyBorder="1" applyProtection="1">
      <protection hidden="1"/>
    </xf>
    <xf numFmtId="164" fontId="1" fillId="0" borderId="0" xfId="0" applyNumberFormat="1" applyFont="1" applyAlignment="1" applyProtection="1">
      <alignment vertical="center"/>
      <protection hidden="1"/>
    </xf>
    <xf numFmtId="164" fontId="4" fillId="0" borderId="0" xfId="0" applyNumberFormat="1" applyFont="1" applyAlignment="1" applyProtection="1">
      <alignment horizontal="left" vertical="center"/>
      <protection hidden="1"/>
    </xf>
    <xf numFmtId="0" fontId="3"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165" fontId="8" fillId="0" borderId="0" xfId="0" applyNumberFormat="1" applyFont="1" applyAlignment="1" applyProtection="1">
      <alignment horizontal="left" vertical="center"/>
      <protection hidden="1"/>
    </xf>
    <xf numFmtId="0" fontId="3" fillId="0" borderId="0" xfId="0" applyFont="1" applyAlignment="1" applyProtection="1">
      <alignment vertical="center"/>
      <protection hidden="1"/>
    </xf>
    <xf numFmtId="164" fontId="2" fillId="0" borderId="0" xfId="0" applyNumberFormat="1" applyFont="1" applyAlignment="1" applyProtection="1">
      <alignment horizontal="center" vertical="center"/>
      <protection hidden="1"/>
    </xf>
    <xf numFmtId="0" fontId="7" fillId="0" borderId="11" xfId="0" applyFont="1" applyBorder="1" applyAlignment="1" applyProtection="1">
      <alignment horizontal="left" vertical="center" indent="5"/>
      <protection hidden="1"/>
    </xf>
    <xf numFmtId="0" fontId="9" fillId="3" borderId="8" xfId="0" applyFont="1" applyFill="1" applyBorder="1" applyAlignment="1" applyProtection="1">
      <alignment vertical="center"/>
      <protection hidden="1"/>
    </xf>
    <xf numFmtId="165" fontId="9" fillId="3" borderId="9" xfId="0" applyNumberFormat="1" applyFont="1" applyFill="1" applyBorder="1" applyAlignment="1" applyProtection="1">
      <alignment horizontal="left" vertical="center" indent="5"/>
      <protection hidden="1"/>
    </xf>
    <xf numFmtId="0" fontId="7" fillId="0" borderId="1" xfId="0" applyFont="1" applyBorder="1" applyAlignment="1" applyProtection="1">
      <alignment vertical="center" wrapText="1"/>
      <protection hidden="1"/>
    </xf>
    <xf numFmtId="0" fontId="7" fillId="0" borderId="11" xfId="0" applyFont="1" applyBorder="1" applyAlignment="1" applyProtection="1">
      <alignment vertical="center" wrapText="1"/>
      <protection hidden="1"/>
    </xf>
    <xf numFmtId="0" fontId="7" fillId="0" borderId="12" xfId="0" applyFont="1" applyBorder="1" applyAlignment="1" applyProtection="1">
      <alignment vertical="center" wrapText="1"/>
      <protection hidden="1"/>
    </xf>
    <xf numFmtId="165" fontId="7" fillId="4" borderId="13" xfId="0" applyNumberFormat="1" applyFont="1" applyFill="1" applyBorder="1" applyAlignment="1" applyProtection="1">
      <alignment horizontal="left" vertical="center" indent="5"/>
      <protection locked="0"/>
    </xf>
    <xf numFmtId="0" fontId="12" fillId="0" borderId="3" xfId="0" applyFont="1" applyBorder="1" applyAlignment="1" applyProtection="1">
      <alignment vertical="center"/>
      <protection hidden="1"/>
    </xf>
    <xf numFmtId="0" fontId="12" fillId="0" borderId="4" xfId="0" applyFont="1" applyBorder="1" applyAlignment="1" applyProtection="1">
      <alignment vertical="center"/>
      <protection hidden="1"/>
    </xf>
    <xf numFmtId="0" fontId="2" fillId="0" borderId="11" xfId="0" applyFont="1" applyBorder="1" applyAlignment="1" applyProtection="1">
      <alignment vertical="center"/>
      <protection hidden="1"/>
    </xf>
    <xf numFmtId="0" fontId="2" fillId="0" borderId="12" xfId="0" applyFont="1" applyBorder="1" applyProtection="1">
      <protection hidden="1"/>
    </xf>
    <xf numFmtId="165" fontId="7" fillId="0" borderId="8" xfId="0" applyNumberFormat="1" applyFont="1" applyBorder="1" applyAlignment="1" applyProtection="1">
      <alignment horizontal="left" vertical="center" indent="5"/>
      <protection hidden="1"/>
    </xf>
    <xf numFmtId="10" fontId="7" fillId="4" borderId="13" xfId="0" applyNumberFormat="1" applyFont="1" applyFill="1" applyBorder="1" applyAlignment="1" applyProtection="1">
      <alignment horizontal="left" vertical="center" indent="5"/>
      <protection locked="0"/>
    </xf>
    <xf numFmtId="165" fontId="13" fillId="0" borderId="1" xfId="0" applyNumberFormat="1" applyFont="1" applyBorder="1" applyAlignment="1" applyProtection="1">
      <alignment horizontal="right"/>
      <protection hidden="1"/>
    </xf>
    <xf numFmtId="2" fontId="15" fillId="0" borderId="15" xfId="0" applyNumberFormat="1" applyFont="1" applyBorder="1" applyAlignment="1" applyProtection="1">
      <alignment horizontal="center" vertical="center"/>
      <protection hidden="1"/>
    </xf>
    <xf numFmtId="1" fontId="15" fillId="0" borderId="15" xfId="0" applyNumberFormat="1" applyFont="1" applyBorder="1" applyAlignment="1" applyProtection="1">
      <alignment vertical="center"/>
      <protection hidden="1"/>
    </xf>
    <xf numFmtId="49" fontId="14" fillId="0" borderId="16" xfId="0" applyNumberFormat="1" applyFont="1" applyBorder="1" applyAlignment="1" applyProtection="1">
      <alignment horizontal="left" vertical="center" indent="1"/>
      <protection hidden="1"/>
    </xf>
    <xf numFmtId="2" fontId="15" fillId="0" borderId="18" xfId="0" applyNumberFormat="1" applyFont="1" applyBorder="1" applyAlignment="1" applyProtection="1">
      <alignment horizontal="center" vertical="center"/>
      <protection hidden="1"/>
    </xf>
    <xf numFmtId="1" fontId="15" fillId="0" borderId="18" xfId="0" applyNumberFormat="1" applyFont="1" applyBorder="1" applyAlignment="1" applyProtection="1">
      <alignment vertical="center"/>
      <protection hidden="1"/>
    </xf>
    <xf numFmtId="49" fontId="14" fillId="0" borderId="19" xfId="0" applyNumberFormat="1" applyFont="1" applyBorder="1" applyAlignment="1" applyProtection="1">
      <alignment horizontal="left" vertical="center" indent="1"/>
      <protection hidden="1"/>
    </xf>
    <xf numFmtId="2" fontId="15" fillId="0" borderId="21" xfId="0" applyNumberFormat="1" applyFont="1" applyBorder="1" applyAlignment="1" applyProtection="1">
      <alignment horizontal="center" vertical="center"/>
      <protection hidden="1"/>
    </xf>
    <xf numFmtId="1" fontId="15" fillId="0" borderId="21" xfId="0" applyNumberFormat="1" applyFont="1" applyBorder="1" applyAlignment="1" applyProtection="1">
      <alignment vertical="center"/>
      <protection hidden="1"/>
    </xf>
    <xf numFmtId="49" fontId="14" fillId="0" borderId="22" xfId="0" applyNumberFormat="1" applyFont="1" applyBorder="1" applyAlignment="1" applyProtection="1">
      <alignment horizontal="left" vertical="center" indent="1"/>
      <protection hidden="1"/>
    </xf>
    <xf numFmtId="167" fontId="16" fillId="0" borderId="1" xfId="0" applyNumberFormat="1" applyFont="1" applyBorder="1" applyAlignment="1" applyProtection="1">
      <alignment horizontal="right" vertical="center" wrapText="1"/>
      <protection hidden="1"/>
    </xf>
    <xf numFmtId="2" fontId="14" fillId="0" borderId="24" xfId="0" applyNumberFormat="1" applyFont="1" applyBorder="1" applyAlignment="1" applyProtection="1">
      <alignment horizontal="center" vertical="center" wrapText="1"/>
      <protection hidden="1"/>
    </xf>
    <xf numFmtId="1" fontId="14" fillId="0" borderId="24" xfId="0" applyNumberFormat="1" applyFont="1" applyBorder="1" applyAlignment="1" applyProtection="1">
      <alignment horizontal="center" vertical="center" wrapText="1"/>
      <protection hidden="1"/>
    </xf>
    <xf numFmtId="0" fontId="14" fillId="0" borderId="25" xfId="0" applyFont="1" applyBorder="1" applyAlignment="1" applyProtection="1">
      <alignment horizontal="center" vertical="center" wrapText="1"/>
      <protection hidden="1"/>
    </xf>
    <xf numFmtId="49" fontId="18" fillId="0" borderId="1" xfId="0" applyNumberFormat="1" applyFont="1" applyBorder="1" applyAlignment="1" applyProtection="1">
      <alignment horizontal="center" vertical="center"/>
      <protection hidden="1"/>
    </xf>
    <xf numFmtId="49" fontId="21" fillId="0" borderId="1" xfId="0" applyNumberFormat="1" applyFont="1" applyBorder="1" applyAlignment="1" applyProtection="1">
      <alignment vertical="top"/>
      <protection hidden="1"/>
    </xf>
    <xf numFmtId="49" fontId="21" fillId="0" borderId="0" xfId="0" applyNumberFormat="1" applyFont="1" applyAlignment="1" applyProtection="1">
      <alignment vertical="top"/>
      <protection hidden="1"/>
    </xf>
    <xf numFmtId="49" fontId="21" fillId="0" borderId="0" xfId="0" applyNumberFormat="1" applyFont="1" applyAlignment="1" applyProtection="1">
      <alignment vertical="top" wrapText="1"/>
      <protection hidden="1"/>
    </xf>
    <xf numFmtId="10" fontId="7" fillId="0" borderId="0" xfId="0" applyNumberFormat="1" applyFont="1" applyAlignment="1" applyProtection="1">
      <alignment horizontal="center" vertical="center" wrapText="1"/>
      <protection hidden="1"/>
    </xf>
    <xf numFmtId="10" fontId="13" fillId="0" borderId="1" xfId="0" applyNumberFormat="1" applyFont="1" applyBorder="1" applyAlignment="1" applyProtection="1">
      <alignment horizontal="right"/>
      <protection hidden="1"/>
    </xf>
    <xf numFmtId="10" fontId="22" fillId="0" borderId="27" xfId="0" applyNumberFormat="1" applyFont="1" applyBorder="1" applyAlignment="1" applyProtection="1">
      <alignment horizontal="center" vertical="center" wrapText="1"/>
      <protection hidden="1"/>
    </xf>
    <xf numFmtId="2" fontId="15" fillId="0" borderId="15" xfId="0" applyNumberFormat="1" applyFont="1" applyBorder="1" applyAlignment="1" applyProtection="1">
      <alignment horizontal="center" vertical="center" wrapText="1"/>
      <protection hidden="1"/>
    </xf>
    <xf numFmtId="2" fontId="15" fillId="0" borderId="15" xfId="0" quotePrefix="1" applyNumberFormat="1" applyFont="1" applyBorder="1" applyAlignment="1" applyProtection="1">
      <alignment horizontal="center" vertical="center"/>
      <protection hidden="1"/>
    </xf>
    <xf numFmtId="1" fontId="15" fillId="0" borderId="15" xfId="0" applyNumberFormat="1" applyFont="1" applyBorder="1" applyAlignment="1" applyProtection="1">
      <alignment horizontal="center" vertical="center" wrapText="1"/>
      <protection hidden="1"/>
    </xf>
    <xf numFmtId="10" fontId="22" fillId="0" borderId="29" xfId="0" applyNumberFormat="1" applyFont="1" applyBorder="1" applyAlignment="1" applyProtection="1">
      <alignment horizontal="center" vertical="center" wrapText="1"/>
      <protection hidden="1"/>
    </xf>
    <xf numFmtId="2" fontId="15" fillId="0" borderId="18" xfId="0" applyNumberFormat="1" applyFont="1" applyBorder="1" applyAlignment="1" applyProtection="1">
      <alignment horizontal="center" vertical="center" wrapText="1"/>
      <protection hidden="1"/>
    </xf>
    <xf numFmtId="1" fontId="15" fillId="0" borderId="18" xfId="0" applyNumberFormat="1" applyFont="1" applyBorder="1" applyAlignment="1" applyProtection="1">
      <alignment horizontal="center" vertical="center" wrapText="1"/>
      <protection hidden="1"/>
    </xf>
    <xf numFmtId="3" fontId="0" fillId="0" borderId="14" xfId="0" applyNumberFormat="1" applyBorder="1" applyAlignment="1" applyProtection="1">
      <alignment horizontal="center" vertical="center"/>
      <protection locked="0"/>
    </xf>
    <xf numFmtId="0" fontId="7" fillId="0" borderId="16" xfId="0" applyFont="1" applyBorder="1" applyAlignment="1" applyProtection="1">
      <alignment horizontal="center" vertical="center"/>
      <protection hidden="1"/>
    </xf>
    <xf numFmtId="10" fontId="22" fillId="0" borderId="30" xfId="0" applyNumberFormat="1" applyFont="1" applyBorder="1" applyAlignment="1" applyProtection="1">
      <alignment horizontal="center" vertical="center" wrapText="1"/>
      <protection hidden="1"/>
    </xf>
    <xf numFmtId="2" fontId="15" fillId="0" borderId="21" xfId="0" applyNumberFormat="1" applyFont="1" applyBorder="1" applyAlignment="1" applyProtection="1">
      <alignment horizontal="center" vertical="center" wrapText="1"/>
      <protection hidden="1"/>
    </xf>
    <xf numFmtId="1" fontId="15" fillId="0" borderId="21" xfId="0" applyNumberFormat="1" applyFont="1" applyBorder="1" applyAlignment="1" applyProtection="1">
      <alignment horizontal="center" vertical="center" wrapText="1"/>
      <protection hidden="1"/>
    </xf>
    <xf numFmtId="3" fontId="0" fillId="0" borderId="17" xfId="0" applyNumberFormat="1" applyBorder="1" applyAlignment="1" applyProtection="1">
      <alignment horizontal="center" vertical="center"/>
      <protection locked="0"/>
    </xf>
    <xf numFmtId="0" fontId="7" fillId="0" borderId="19" xfId="0" applyFont="1" applyBorder="1" applyAlignment="1" applyProtection="1">
      <alignment horizontal="center" vertical="center"/>
      <protection hidden="1"/>
    </xf>
    <xf numFmtId="2" fontId="15" fillId="0" borderId="18" xfId="0" quotePrefix="1" applyNumberFormat="1" applyFont="1" applyBorder="1" applyAlignment="1" applyProtection="1">
      <alignment horizontal="center" vertical="center"/>
      <protection hidden="1"/>
    </xf>
    <xf numFmtId="1" fontId="15" fillId="0" borderId="18" xfId="0" applyNumberFormat="1" applyFont="1" applyBorder="1" applyAlignment="1" applyProtection="1">
      <alignment horizontal="center" vertical="center"/>
      <protection hidden="1"/>
    </xf>
    <xf numFmtId="10" fontId="22" fillId="0" borderId="32" xfId="0" applyNumberFormat="1" applyFont="1" applyBorder="1" applyAlignment="1" applyProtection="1">
      <alignment horizontal="center" vertical="center" wrapText="1"/>
      <protection hidden="1"/>
    </xf>
    <xf numFmtId="2" fontId="15" fillId="0" borderId="33" xfId="0" applyNumberFormat="1" applyFont="1" applyBorder="1" applyAlignment="1" applyProtection="1">
      <alignment horizontal="center" vertical="center" wrapText="1"/>
      <protection hidden="1"/>
    </xf>
    <xf numFmtId="2" fontId="15" fillId="0" borderId="33" xfId="0" quotePrefix="1" applyNumberFormat="1" applyFont="1" applyBorder="1" applyAlignment="1" applyProtection="1">
      <alignment horizontal="center" vertical="center"/>
      <protection hidden="1"/>
    </xf>
    <xf numFmtId="2" fontId="15" fillId="0" borderId="33" xfId="0" applyNumberFormat="1" applyFont="1" applyBorder="1" applyAlignment="1" applyProtection="1">
      <alignment horizontal="center" vertical="center"/>
      <protection hidden="1"/>
    </xf>
    <xf numFmtId="1" fontId="15" fillId="0" borderId="33" xfId="0" applyNumberFormat="1" applyFont="1" applyBorder="1" applyAlignment="1" applyProtection="1">
      <alignment horizontal="center" vertical="center"/>
      <protection hidden="1"/>
    </xf>
    <xf numFmtId="49" fontId="14" fillId="0" borderId="34" xfId="0" applyNumberFormat="1" applyFont="1" applyBorder="1" applyAlignment="1" applyProtection="1">
      <alignment horizontal="left" vertical="center" indent="1"/>
      <protection hidden="1"/>
    </xf>
    <xf numFmtId="167" fontId="14" fillId="0" borderId="31" xfId="0" applyNumberFormat="1" applyFont="1" applyBorder="1" applyAlignment="1" applyProtection="1">
      <alignment horizontal="center" vertical="center" wrapText="1"/>
      <protection hidden="1"/>
    </xf>
    <xf numFmtId="167" fontId="14" fillId="0" borderId="35" xfId="0" applyNumberFormat="1" applyFont="1" applyBorder="1" applyAlignment="1" applyProtection="1">
      <alignment horizontal="center" vertical="center" wrapText="1"/>
      <protection hidden="1"/>
    </xf>
    <xf numFmtId="2" fontId="14" fillId="0" borderId="35" xfId="0" applyNumberFormat="1" applyFont="1" applyBorder="1" applyAlignment="1" applyProtection="1">
      <alignment horizontal="center" vertical="center" wrapText="1"/>
      <protection hidden="1"/>
    </xf>
    <xf numFmtId="1" fontId="14" fillId="0" borderId="35" xfId="0" applyNumberFormat="1" applyFont="1" applyBorder="1" applyAlignment="1" applyProtection="1">
      <alignment horizontal="center" vertical="center" wrapText="1"/>
      <protection hidden="1"/>
    </xf>
    <xf numFmtId="0" fontId="14" fillId="0" borderId="36" xfId="0" applyFont="1" applyBorder="1" applyAlignment="1" applyProtection="1">
      <alignment horizontal="center" vertical="center" wrapText="1"/>
      <protection hidden="1"/>
    </xf>
    <xf numFmtId="49" fontId="15" fillId="0" borderId="0" xfId="0" applyNumberFormat="1" applyFont="1" applyAlignment="1" applyProtection="1">
      <alignment vertical="center"/>
      <protection hidden="1"/>
    </xf>
    <xf numFmtId="167" fontId="11" fillId="7" borderId="0" xfId="0" applyNumberFormat="1" applyFont="1" applyFill="1" applyAlignment="1" applyProtection="1">
      <alignment horizontal="center" vertical="center"/>
      <protection hidden="1"/>
    </xf>
    <xf numFmtId="49" fontId="15" fillId="7" borderId="0" xfId="0" applyNumberFormat="1" applyFont="1" applyFill="1" applyAlignment="1" applyProtection="1">
      <alignment vertical="center"/>
      <protection hidden="1"/>
    </xf>
    <xf numFmtId="168" fontId="11" fillId="7" borderId="0" xfId="0" applyNumberFormat="1" applyFont="1" applyFill="1" applyAlignment="1" applyProtection="1">
      <alignment horizontal="center" vertical="center"/>
      <protection hidden="1"/>
    </xf>
    <xf numFmtId="0" fontId="7" fillId="0" borderId="37" xfId="0" applyFont="1" applyBorder="1" applyAlignment="1" applyProtection="1">
      <alignment horizontal="center" vertical="center"/>
      <protection hidden="1"/>
    </xf>
    <xf numFmtId="0" fontId="7" fillId="0" borderId="34" xfId="0" applyFont="1" applyBorder="1" applyAlignment="1" applyProtection="1">
      <alignment horizontal="center" vertical="center"/>
      <protection hidden="1"/>
    </xf>
    <xf numFmtId="169" fontId="25" fillId="0" borderId="0" xfId="0" applyNumberFormat="1" applyFont="1" applyAlignment="1" applyProtection="1">
      <alignment horizontal="center" vertical="center"/>
      <protection hidden="1"/>
    </xf>
    <xf numFmtId="49" fontId="15" fillId="0" borderId="0" xfId="0" applyNumberFormat="1" applyFont="1" applyAlignment="1" applyProtection="1">
      <alignment horizontal="center" vertical="center"/>
      <protection hidden="1"/>
    </xf>
    <xf numFmtId="49" fontId="25" fillId="0" borderId="0" xfId="0" applyNumberFormat="1" applyFont="1" applyAlignment="1" applyProtection="1">
      <alignment horizontal="center" vertical="center"/>
      <protection hidden="1"/>
    </xf>
    <xf numFmtId="0" fontId="7" fillId="4" borderId="38" xfId="0" applyFont="1" applyFill="1" applyBorder="1" applyAlignment="1" applyProtection="1">
      <alignment horizontal="center" vertical="center"/>
      <protection hidden="1"/>
    </xf>
    <xf numFmtId="0" fontId="26" fillId="8" borderId="39" xfId="1" applyFill="1" applyBorder="1" applyAlignment="1" applyProtection="1">
      <alignment horizontal="center" vertical="center" wrapText="1"/>
      <protection hidden="1"/>
    </xf>
    <xf numFmtId="49" fontId="15" fillId="0" borderId="0" xfId="0" applyNumberFormat="1" applyFont="1" applyAlignment="1" applyProtection="1">
      <alignment horizontal="center" vertical="center"/>
      <protection hidden="1"/>
    </xf>
    <xf numFmtId="167" fontId="1" fillId="0" borderId="0" xfId="0" applyNumberFormat="1" applyFont="1" applyProtection="1">
      <protection hidden="1"/>
    </xf>
    <xf numFmtId="170" fontId="1" fillId="0" borderId="8" xfId="0" applyNumberFormat="1" applyFont="1" applyBorder="1" applyAlignment="1" applyProtection="1">
      <alignment horizontal="left" vertical="center" wrapText="1" indent="1"/>
      <protection hidden="1"/>
    </xf>
    <xf numFmtId="170" fontId="27" fillId="3" borderId="8" xfId="0" applyNumberFormat="1" applyFont="1" applyFill="1" applyBorder="1" applyAlignment="1" applyProtection="1">
      <alignment horizontal="left" vertical="center" wrapText="1" indent="1"/>
      <protection hidden="1"/>
    </xf>
    <xf numFmtId="166" fontId="7" fillId="0" borderId="0" xfId="0" applyNumberFormat="1" applyFont="1" applyAlignment="1" applyProtection="1">
      <alignment horizontal="center" vertical="center"/>
      <protection hidden="1"/>
    </xf>
    <xf numFmtId="2" fontId="15" fillId="0" borderId="0" xfId="0" applyNumberFormat="1" applyFont="1" applyAlignment="1" applyProtection="1">
      <alignment horizontal="center" vertical="center" wrapText="1"/>
      <protection hidden="1"/>
    </xf>
    <xf numFmtId="2" fontId="15" fillId="0" borderId="0" xfId="0" quotePrefix="1" applyNumberFormat="1" applyFont="1" applyAlignment="1" applyProtection="1">
      <alignment horizontal="center" vertical="center"/>
      <protection hidden="1"/>
    </xf>
    <xf numFmtId="2" fontId="15" fillId="0" borderId="0" xfId="0" applyNumberFormat="1" applyFont="1" applyAlignment="1" applyProtection="1">
      <alignment horizontal="center" vertical="center"/>
      <protection hidden="1"/>
    </xf>
    <xf numFmtId="1" fontId="15" fillId="0" borderId="0" xfId="0" applyNumberFormat="1" applyFont="1" applyAlignment="1" applyProtection="1">
      <alignment horizontal="left" vertical="center" indent="2"/>
      <protection hidden="1"/>
    </xf>
    <xf numFmtId="49" fontId="14" fillId="0" borderId="0" xfId="0" applyNumberFormat="1" applyFont="1" applyAlignment="1" applyProtection="1">
      <alignment horizontal="left" vertical="center" indent="1"/>
      <protection hidden="1"/>
    </xf>
    <xf numFmtId="0" fontId="1" fillId="0" borderId="0" xfId="0" applyFont="1" applyAlignment="1" applyProtection="1">
      <alignment vertical="top" wrapText="1"/>
      <protection hidden="1"/>
    </xf>
    <xf numFmtId="0" fontId="7" fillId="0" borderId="17" xfId="0" applyFont="1" applyBorder="1" applyAlignment="1" applyProtection="1">
      <alignment horizontal="center" vertical="center"/>
      <protection hidden="1"/>
    </xf>
    <xf numFmtId="0" fontId="7" fillId="4" borderId="17" xfId="0" applyFont="1" applyFill="1" applyBorder="1" applyAlignment="1" applyProtection="1">
      <alignment horizontal="center" vertical="center"/>
      <protection hidden="1"/>
    </xf>
    <xf numFmtId="0" fontId="26" fillId="8" borderId="19" xfId="1" applyFill="1" applyBorder="1" applyAlignment="1" applyProtection="1">
      <alignment horizontal="center" vertical="center" wrapText="1"/>
      <protection hidden="1"/>
    </xf>
    <xf numFmtId="171" fontId="1" fillId="8" borderId="2" xfId="0" applyNumberFormat="1" applyFont="1" applyFill="1" applyBorder="1" applyAlignment="1" applyProtection="1">
      <alignment horizontal="center" vertical="center"/>
      <protection locked="0"/>
    </xf>
    <xf numFmtId="2" fontId="14" fillId="0" borderId="4" xfId="0" applyNumberFormat="1" applyFont="1" applyBorder="1" applyAlignment="1" applyProtection="1">
      <alignment horizontal="right" vertical="center" wrapText="1"/>
      <protection hidden="1"/>
    </xf>
    <xf numFmtId="167" fontId="1" fillId="0" borderId="11" xfId="0" applyNumberFormat="1" applyFont="1" applyBorder="1" applyAlignment="1" applyProtection="1">
      <alignment horizontal="center" vertical="center"/>
      <protection hidden="1"/>
    </xf>
    <xf numFmtId="2" fontId="14" fillId="0" borderId="12" xfId="0" applyNumberFormat="1" applyFont="1" applyBorder="1" applyAlignment="1" applyProtection="1">
      <alignment horizontal="right" vertical="center" wrapText="1"/>
      <protection hidden="1"/>
    </xf>
    <xf numFmtId="49" fontId="1" fillId="0" borderId="11" xfId="0" applyNumberFormat="1" applyFont="1" applyBorder="1" applyAlignment="1" applyProtection="1">
      <alignment horizontal="center" vertical="center"/>
      <protection hidden="1"/>
    </xf>
    <xf numFmtId="167" fontId="1" fillId="8" borderId="11" xfId="0" applyNumberFormat="1" applyFont="1" applyFill="1" applyBorder="1" applyAlignment="1" applyProtection="1">
      <alignment horizontal="center" vertical="center"/>
      <protection locked="0"/>
    </xf>
    <xf numFmtId="0" fontId="28" fillId="0" borderId="12" xfId="0" applyFont="1" applyBorder="1" applyAlignment="1" applyProtection="1">
      <alignment horizontal="right" vertical="center" wrapText="1"/>
      <protection hidden="1"/>
    </xf>
    <xf numFmtId="168" fontId="1" fillId="8" borderId="11" xfId="0" applyNumberFormat="1" applyFont="1" applyFill="1" applyBorder="1" applyAlignment="1" applyProtection="1">
      <alignment horizontal="center" vertical="center"/>
      <protection locked="0"/>
    </xf>
    <xf numFmtId="1" fontId="28" fillId="0" borderId="12" xfId="0" applyNumberFormat="1" applyFont="1" applyBorder="1" applyAlignment="1" applyProtection="1">
      <alignment horizontal="right" vertical="center" wrapText="1"/>
      <protection hidden="1"/>
    </xf>
    <xf numFmtId="0" fontId="1" fillId="0" borderId="11" xfId="0" applyFont="1" applyBorder="1" applyAlignment="1" applyProtection="1">
      <alignment vertical="center"/>
      <protection hidden="1"/>
    </xf>
    <xf numFmtId="0" fontId="1" fillId="0" borderId="12" xfId="0" applyFont="1" applyBorder="1" applyAlignment="1" applyProtection="1">
      <alignment vertical="center"/>
      <protection hidden="1"/>
    </xf>
    <xf numFmtId="49" fontId="14" fillId="0" borderId="1" xfId="0" applyNumberFormat="1" applyFont="1" applyBorder="1" applyAlignment="1" applyProtection="1">
      <alignment horizontal="left" vertical="center" indent="4"/>
      <protection hidden="1"/>
    </xf>
    <xf numFmtId="165" fontId="1" fillId="8" borderId="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hidden="1"/>
    </xf>
    <xf numFmtId="49" fontId="14" fillId="0" borderId="1" xfId="0" applyNumberFormat="1" applyFont="1" applyBorder="1" applyAlignment="1" applyProtection="1">
      <alignment horizontal="left" vertical="center"/>
      <protection hidden="1"/>
    </xf>
    <xf numFmtId="165" fontId="1" fillId="0" borderId="11" xfId="0" applyNumberFormat="1" applyFont="1" applyBorder="1" applyAlignment="1" applyProtection="1">
      <alignment horizontal="center" vertical="center"/>
      <protection hidden="1"/>
    </xf>
    <xf numFmtId="0" fontId="7" fillId="0" borderId="12" xfId="0" applyFont="1" applyBorder="1" applyAlignment="1" applyProtection="1">
      <alignment horizontal="right" vertical="center"/>
      <protection hidden="1"/>
    </xf>
    <xf numFmtId="49" fontId="15" fillId="0" borderId="1" xfId="0" applyNumberFormat="1" applyFont="1" applyBorder="1" applyAlignment="1" applyProtection="1">
      <alignment horizontal="left" vertical="center"/>
      <protection hidden="1"/>
    </xf>
    <xf numFmtId="0" fontId="1" fillId="0" borderId="40" xfId="0" applyFont="1" applyBorder="1" applyProtection="1">
      <protection hidden="1"/>
    </xf>
    <xf numFmtId="0" fontId="1" fillId="0" borderId="41" xfId="0" applyFont="1" applyBorder="1" applyProtection="1">
      <protection hidden="1"/>
    </xf>
    <xf numFmtId="0" fontId="2" fillId="0" borderId="1" xfId="0" applyFont="1" applyBorder="1" applyAlignment="1" applyProtection="1">
      <alignment vertical="center"/>
      <protection hidden="1"/>
    </xf>
    <xf numFmtId="165" fontId="2" fillId="0" borderId="0" xfId="0" applyNumberFormat="1" applyFont="1" applyAlignment="1" applyProtection="1">
      <alignment horizontal="center" vertical="center"/>
      <protection hidden="1"/>
    </xf>
    <xf numFmtId="0" fontId="1" fillId="8" borderId="11" xfId="0" applyFont="1" applyFill="1" applyBorder="1" applyAlignment="1" applyProtection="1">
      <alignment horizontal="center" vertical="center"/>
      <protection locked="0"/>
    </xf>
    <xf numFmtId="49" fontId="21" fillId="0" borderId="1" xfId="0" applyNumberFormat="1" applyFont="1" applyBorder="1" applyAlignment="1" applyProtection="1">
      <alignment horizontal="right" vertical="top"/>
      <protection hidden="1"/>
    </xf>
    <xf numFmtId="49" fontId="14" fillId="0" borderId="1" xfId="0" applyNumberFormat="1" applyFont="1" applyBorder="1" applyAlignment="1" applyProtection="1">
      <alignment vertical="center"/>
      <protection hidden="1"/>
    </xf>
    <xf numFmtId="0" fontId="1" fillId="0" borderId="41" xfId="0" applyFont="1" applyBorder="1" applyAlignment="1" applyProtection="1">
      <alignment vertical="center"/>
      <protection hidden="1"/>
    </xf>
    <xf numFmtId="0" fontId="30" fillId="0" borderId="5" xfId="0" applyFont="1" applyBorder="1" applyAlignment="1" applyProtection="1">
      <alignment horizontal="left" vertical="center" wrapText="1" indent="1"/>
      <protection hidden="1"/>
    </xf>
    <xf numFmtId="0" fontId="30" fillId="0" borderId="42" xfId="0" applyFont="1" applyBorder="1" applyAlignment="1" applyProtection="1">
      <alignment horizontal="left" vertical="center" wrapText="1" indent="1"/>
      <protection hidden="1"/>
    </xf>
    <xf numFmtId="0" fontId="7" fillId="0" borderId="0" xfId="0" applyFont="1" applyAlignment="1" applyProtection="1">
      <alignment horizontal="right" vertical="center"/>
      <protection hidden="1"/>
    </xf>
    <xf numFmtId="0" fontId="27" fillId="0" borderId="42" xfId="0" applyFont="1" applyBorder="1" applyAlignment="1" applyProtection="1">
      <alignment vertical="center"/>
      <protection hidden="1"/>
    </xf>
    <xf numFmtId="49" fontId="18" fillId="0" borderId="0" xfId="0" applyNumberFormat="1" applyFont="1" applyAlignment="1" applyProtection="1">
      <alignment horizontal="center" vertical="center"/>
      <protection hidden="1"/>
    </xf>
    <xf numFmtId="49" fontId="14" fillId="0" borderId="1" xfId="0" applyNumberFormat="1" applyFont="1" applyBorder="1" applyAlignment="1" applyProtection="1">
      <alignment horizontal="center" vertical="center"/>
      <protection hidden="1"/>
    </xf>
    <xf numFmtId="49" fontId="14" fillId="0" borderId="15" xfId="0" applyNumberFormat="1" applyFont="1" applyBorder="1" applyAlignment="1" applyProtection="1">
      <alignment horizontal="center" vertical="center"/>
      <protection hidden="1"/>
    </xf>
    <xf numFmtId="49" fontId="14" fillId="0" borderId="16" xfId="0" applyNumberFormat="1" applyFont="1" applyBorder="1" applyAlignment="1" applyProtection="1">
      <alignment horizontal="center" vertical="center"/>
      <protection hidden="1"/>
    </xf>
    <xf numFmtId="49" fontId="23" fillId="0" borderId="33" xfId="0" applyNumberFormat="1" applyFont="1" applyBorder="1" applyAlignment="1" applyProtection="1">
      <alignment horizontal="center" vertical="center"/>
      <protection hidden="1"/>
    </xf>
    <xf numFmtId="49" fontId="23" fillId="0" borderId="34" xfId="0" applyNumberFormat="1" applyFont="1" applyBorder="1" applyAlignment="1" applyProtection="1">
      <alignment horizontal="center" vertical="center"/>
      <protection hidden="1"/>
    </xf>
    <xf numFmtId="49" fontId="23" fillId="0" borderId="0" xfId="0" applyNumberFormat="1" applyFont="1" applyAlignment="1" applyProtection="1">
      <alignment horizontal="center" vertical="center"/>
      <protection hidden="1"/>
    </xf>
    <xf numFmtId="0" fontId="1" fillId="9" borderId="0" xfId="0" applyFont="1" applyFill="1" applyProtection="1">
      <protection hidden="1"/>
    </xf>
    <xf numFmtId="0" fontId="0" fillId="9" borderId="0" xfId="0" applyFill="1" applyProtection="1">
      <protection hidden="1"/>
    </xf>
    <xf numFmtId="0" fontId="1" fillId="9" borderId="0" xfId="0" applyFont="1" applyFill="1" applyAlignment="1" applyProtection="1">
      <alignment vertical="center"/>
      <protection hidden="1"/>
    </xf>
    <xf numFmtId="49" fontId="31" fillId="0" borderId="1" xfId="0" applyNumberFormat="1" applyFont="1" applyBorder="1" applyAlignment="1" applyProtection="1">
      <alignment vertical="center"/>
      <protection hidden="1"/>
    </xf>
    <xf numFmtId="49" fontId="32" fillId="10" borderId="9" xfId="0" applyNumberFormat="1" applyFont="1" applyFill="1" applyBorder="1" applyAlignment="1" applyProtection="1">
      <alignment horizontal="center" vertical="center"/>
      <protection hidden="1"/>
    </xf>
    <xf numFmtId="0" fontId="32" fillId="10" borderId="9" xfId="0" applyFont="1" applyFill="1" applyBorder="1" applyAlignment="1" applyProtection="1">
      <alignment horizontal="center" vertical="center"/>
      <protection hidden="1"/>
    </xf>
    <xf numFmtId="49" fontId="32" fillId="10" borderId="8" xfId="0" applyNumberFormat="1" applyFont="1" applyFill="1" applyBorder="1" applyAlignment="1" applyProtection="1">
      <alignment vertical="center"/>
      <protection hidden="1"/>
    </xf>
    <xf numFmtId="49" fontId="18" fillId="10" borderId="0" xfId="0" applyNumberFormat="1" applyFont="1" applyFill="1" applyAlignment="1" applyProtection="1">
      <alignment horizontal="center" vertical="center"/>
      <protection hidden="1"/>
    </xf>
    <xf numFmtId="165" fontId="14" fillId="10" borderId="44" xfId="0" applyNumberFormat="1" applyFont="1" applyFill="1" applyBorder="1" applyAlignment="1" applyProtection="1">
      <alignment horizontal="center" vertical="center"/>
      <protection hidden="1"/>
    </xf>
    <xf numFmtId="49" fontId="14" fillId="10" borderId="44" xfId="0" applyNumberFormat="1" applyFont="1" applyFill="1" applyBorder="1" applyAlignment="1" applyProtection="1">
      <alignment vertical="center"/>
      <protection hidden="1"/>
    </xf>
    <xf numFmtId="0" fontId="3" fillId="0" borderId="0" xfId="0" applyFont="1" applyAlignment="1" applyProtection="1">
      <alignment horizontal="left" vertical="center"/>
      <protection hidden="1"/>
    </xf>
    <xf numFmtId="49" fontId="15" fillId="0" borderId="0" xfId="0" applyNumberFormat="1" applyFont="1" applyAlignment="1" applyProtection="1">
      <alignment horizontal="center" vertical="center"/>
      <protection hidden="1"/>
    </xf>
    <xf numFmtId="49" fontId="14" fillId="0" borderId="15" xfId="0" applyNumberFormat="1" applyFont="1" applyBorder="1" applyAlignment="1" applyProtection="1">
      <alignment horizontal="center" vertical="center"/>
      <protection hidden="1"/>
    </xf>
    <xf numFmtId="49" fontId="14" fillId="0" borderId="15" xfId="0" applyNumberFormat="1" applyFont="1" applyBorder="1" applyAlignment="1" applyProtection="1">
      <alignment horizontal="center" vertical="center"/>
      <protection hidden="1"/>
    </xf>
    <xf numFmtId="49" fontId="15" fillId="0" borderId="0" xfId="0" applyNumberFormat="1" applyFont="1" applyAlignment="1" applyProtection="1">
      <alignment horizontal="center" vertical="center"/>
      <protection hidden="1"/>
    </xf>
    <xf numFmtId="0" fontId="3"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49" fontId="15" fillId="0" borderId="0" xfId="0" applyNumberFormat="1" applyFont="1" applyAlignment="1" applyProtection="1">
      <alignment horizontal="center" vertical="center"/>
      <protection hidden="1"/>
    </xf>
    <xf numFmtId="49" fontId="14" fillId="0" borderId="15" xfId="0" applyNumberFormat="1" applyFont="1" applyBorder="1" applyAlignment="1" applyProtection="1">
      <alignment horizontal="center" vertical="center"/>
      <protection hidden="1"/>
    </xf>
    <xf numFmtId="49" fontId="14" fillId="0" borderId="15" xfId="0" applyNumberFormat="1" applyFont="1" applyBorder="1" applyAlignment="1" applyProtection="1">
      <alignment horizontal="center" vertical="center"/>
      <protection hidden="1"/>
    </xf>
    <xf numFmtId="49" fontId="15" fillId="0" borderId="0" xfId="0" applyNumberFormat="1" applyFont="1" applyAlignment="1" applyProtection="1">
      <alignment horizontal="center" vertical="center"/>
      <protection hidden="1"/>
    </xf>
    <xf numFmtId="0" fontId="3"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49" fontId="15" fillId="0" borderId="0" xfId="0" applyNumberFormat="1" applyFont="1" applyAlignment="1" applyProtection="1">
      <alignment horizontal="center" vertical="center"/>
      <protection hidden="1"/>
    </xf>
    <xf numFmtId="49" fontId="14" fillId="0" borderId="15" xfId="0" applyNumberFormat="1" applyFont="1" applyBorder="1" applyAlignment="1" applyProtection="1">
      <alignment horizontal="center" vertical="center"/>
      <protection hidden="1"/>
    </xf>
    <xf numFmtId="0" fontId="3" fillId="0" borderId="0" xfId="0" applyFont="1" applyAlignment="1" applyProtection="1">
      <alignment horizontal="left" vertical="center"/>
      <protection hidden="1"/>
    </xf>
    <xf numFmtId="49" fontId="15" fillId="0" borderId="0" xfId="0" applyNumberFormat="1" applyFont="1" applyAlignment="1" applyProtection="1">
      <alignment horizontal="center" vertical="center"/>
      <protection hidden="1"/>
    </xf>
    <xf numFmtId="49" fontId="14" fillId="0" borderId="15" xfId="0" applyNumberFormat="1" applyFont="1" applyBorder="1" applyAlignment="1" applyProtection="1">
      <alignment horizontal="center" vertical="center"/>
      <protection hidden="1"/>
    </xf>
    <xf numFmtId="0" fontId="3" fillId="0" borderId="0" xfId="0" applyFont="1" applyAlignment="1" applyProtection="1">
      <alignment horizontal="left" vertical="center"/>
      <protection hidden="1"/>
    </xf>
    <xf numFmtId="49" fontId="15" fillId="0" borderId="0" xfId="0" applyNumberFormat="1" applyFont="1" applyAlignment="1" applyProtection="1">
      <alignment horizontal="center" vertical="center"/>
      <protection hidden="1"/>
    </xf>
    <xf numFmtId="49" fontId="14" fillId="0" borderId="15" xfId="0" applyNumberFormat="1" applyFont="1" applyBorder="1" applyAlignment="1" applyProtection="1">
      <alignment horizontal="center" vertical="center"/>
      <protection hidden="1"/>
    </xf>
    <xf numFmtId="49" fontId="14" fillId="0" borderId="15" xfId="0" applyNumberFormat="1" applyFont="1" applyBorder="1" applyAlignment="1" applyProtection="1">
      <alignment horizontal="center" vertical="center"/>
      <protection hidden="1"/>
    </xf>
    <xf numFmtId="49" fontId="15" fillId="0" borderId="0" xfId="0" applyNumberFormat="1" applyFont="1" applyAlignment="1" applyProtection="1">
      <alignment horizontal="center" vertical="center"/>
      <protection hidden="1"/>
    </xf>
    <xf numFmtId="0" fontId="3" fillId="0" borderId="0" xfId="0" applyFont="1" applyAlignment="1" applyProtection="1">
      <alignment horizontal="left" vertical="center"/>
      <protection hidden="1"/>
    </xf>
    <xf numFmtId="0" fontId="4"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0" xfId="0" applyFont="1" applyAlignment="1" applyProtection="1">
      <alignment horizontal="left"/>
      <protection hidden="1"/>
    </xf>
    <xf numFmtId="0" fontId="4" fillId="0" borderId="7"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4" fillId="0" borderId="6"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6"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5"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1" fillId="0" borderId="0" xfId="0" applyFont="1" applyAlignment="1" applyProtection="1">
      <alignment horizontal="center"/>
      <protection hidden="1"/>
    </xf>
    <xf numFmtId="0" fontId="3" fillId="0" borderId="0" xfId="0" applyFont="1" applyAlignment="1" applyProtection="1">
      <alignment horizontal="left" vertical="center"/>
      <protection hidden="1"/>
    </xf>
    <xf numFmtId="0" fontId="5" fillId="2" borderId="10" xfId="0" applyFont="1" applyFill="1" applyBorder="1" applyAlignment="1" applyProtection="1">
      <alignment horizontal="center" vertical="center"/>
      <protection hidden="1"/>
    </xf>
    <xf numFmtId="0" fontId="5" fillId="2" borderId="9" xfId="0" applyFont="1" applyFill="1" applyBorder="1" applyAlignment="1" applyProtection="1">
      <alignment horizontal="center" vertical="center"/>
      <protection hidden="1"/>
    </xf>
    <xf numFmtId="0" fontId="5" fillId="2" borderId="8" xfId="0" applyFont="1" applyFill="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 fillId="0" borderId="12" xfId="0" applyFont="1" applyBorder="1" applyAlignment="1" applyProtection="1">
      <alignment horizontal="center"/>
      <protection hidden="1"/>
    </xf>
    <xf numFmtId="0" fontId="1" fillId="0" borderId="11" xfId="0" applyFont="1" applyBorder="1" applyAlignment="1" applyProtection="1">
      <alignment horizontal="center"/>
      <protection hidden="1"/>
    </xf>
    <xf numFmtId="0" fontId="3" fillId="5" borderId="10" xfId="0" applyFont="1" applyFill="1" applyBorder="1" applyAlignment="1" applyProtection="1">
      <alignment horizontal="left" vertical="center" wrapText="1"/>
      <protection hidden="1"/>
    </xf>
    <xf numFmtId="0" fontId="3" fillId="5" borderId="9" xfId="0" applyFont="1" applyFill="1" applyBorder="1" applyAlignment="1" applyProtection="1">
      <alignment horizontal="left" vertical="center"/>
      <protection hidden="1"/>
    </xf>
    <xf numFmtId="0" fontId="5" fillId="3" borderId="10" xfId="0" applyFont="1" applyFill="1" applyBorder="1" applyAlignment="1" applyProtection="1">
      <alignment horizontal="left" vertical="center"/>
      <protection hidden="1"/>
    </xf>
    <xf numFmtId="0" fontId="5" fillId="3" borderId="9" xfId="0" applyFont="1" applyFill="1" applyBorder="1" applyAlignment="1" applyProtection="1">
      <alignment horizontal="left" vertical="center"/>
      <protection hidden="1"/>
    </xf>
    <xf numFmtId="0" fontId="1" fillId="0" borderId="4" xfId="0" applyFont="1" applyBorder="1" applyAlignment="1" applyProtection="1">
      <alignment horizontal="center"/>
      <protection hidden="1"/>
    </xf>
    <xf numFmtId="0" fontId="1" fillId="0" borderId="3" xfId="0" applyFont="1" applyBorder="1" applyAlignment="1" applyProtection="1">
      <alignment horizontal="center"/>
      <protection hidden="1"/>
    </xf>
    <xf numFmtId="0" fontId="1" fillId="0" borderId="2" xfId="0" applyFont="1" applyBorder="1" applyAlignment="1" applyProtection="1">
      <alignment horizontal="center"/>
      <protection hidden="1"/>
    </xf>
    <xf numFmtId="0" fontId="12" fillId="0" borderId="12" xfId="0" applyFont="1" applyBorder="1" applyAlignment="1" applyProtection="1">
      <alignment horizontal="left" vertical="center"/>
      <protection hidden="1"/>
    </xf>
    <xf numFmtId="0" fontId="12" fillId="0" borderId="0" xfId="0" applyFont="1" applyAlignment="1" applyProtection="1">
      <alignment horizontal="left" vertical="center"/>
      <protection hidden="1"/>
    </xf>
    <xf numFmtId="0" fontId="12" fillId="0" borderId="11" xfId="0" applyFont="1" applyBorder="1" applyAlignment="1" applyProtection="1">
      <alignment horizontal="left" vertical="center"/>
      <protection hidden="1"/>
    </xf>
    <xf numFmtId="0" fontId="5" fillId="6" borderId="10" xfId="0" applyFont="1" applyFill="1" applyBorder="1" applyAlignment="1" applyProtection="1">
      <alignment horizontal="center" vertical="center"/>
      <protection hidden="1"/>
    </xf>
    <xf numFmtId="0" fontId="5" fillId="6" borderId="9" xfId="0" applyFont="1" applyFill="1" applyBorder="1" applyAlignment="1" applyProtection="1">
      <alignment horizontal="center" vertical="center"/>
      <protection hidden="1"/>
    </xf>
    <xf numFmtId="0" fontId="5" fillId="6" borderId="8" xfId="0" applyFont="1" applyFill="1" applyBorder="1" applyAlignment="1" applyProtection="1">
      <alignment horizontal="center" vertical="center"/>
      <protection hidden="1"/>
    </xf>
    <xf numFmtId="0" fontId="3" fillId="5" borderId="10" xfId="0" applyFont="1" applyFill="1" applyBorder="1" applyAlignment="1" applyProtection="1">
      <alignment horizontal="left" vertical="center"/>
      <protection hidden="1"/>
    </xf>
    <xf numFmtId="0" fontId="3" fillId="5" borderId="9" xfId="0" applyFont="1" applyFill="1" applyBorder="1" applyAlignment="1" applyProtection="1">
      <alignment horizontal="left" vertical="center" wrapText="1"/>
      <protection hidden="1"/>
    </xf>
    <xf numFmtId="0" fontId="5" fillId="0" borderId="10" xfId="0" applyFont="1" applyBorder="1" applyAlignment="1" applyProtection="1">
      <alignment horizontal="left" vertical="center"/>
      <protection hidden="1"/>
    </xf>
    <xf numFmtId="0" fontId="5" fillId="0" borderId="9" xfId="0" applyFont="1" applyBorder="1" applyAlignment="1" applyProtection="1">
      <alignment horizontal="left" vertical="center"/>
      <protection hidden="1"/>
    </xf>
    <xf numFmtId="167" fontId="17" fillId="0" borderId="23" xfId="0" applyNumberFormat="1" applyFont="1" applyBorder="1" applyAlignment="1" applyProtection="1">
      <alignment horizontal="center" vertical="center" wrapText="1"/>
      <protection hidden="1"/>
    </xf>
    <xf numFmtId="167" fontId="17" fillId="0" borderId="8" xfId="0" applyNumberFormat="1" applyFont="1" applyBorder="1" applyAlignment="1" applyProtection="1">
      <alignment horizontal="center" vertical="center" wrapText="1"/>
      <protection hidden="1"/>
    </xf>
    <xf numFmtId="166" fontId="14" fillId="0" borderId="21" xfId="0" applyNumberFormat="1" applyFont="1" applyBorder="1" applyAlignment="1" applyProtection="1">
      <alignment horizontal="center" vertical="center"/>
      <protection hidden="1"/>
    </xf>
    <xf numFmtId="166" fontId="14" fillId="0" borderId="20" xfId="0" applyNumberFormat="1" applyFont="1" applyBorder="1" applyAlignment="1" applyProtection="1">
      <alignment horizontal="center" vertical="center"/>
      <protection hidden="1"/>
    </xf>
    <xf numFmtId="166" fontId="14" fillId="0" borderId="18" xfId="0" applyNumberFormat="1" applyFont="1" applyBorder="1" applyAlignment="1" applyProtection="1">
      <alignment horizontal="center" vertical="center"/>
      <protection hidden="1"/>
    </xf>
    <xf numFmtId="166" fontId="14" fillId="0" borderId="17" xfId="0" applyNumberFormat="1" applyFont="1" applyBorder="1" applyAlignment="1" applyProtection="1">
      <alignment horizontal="center" vertical="center"/>
      <protection hidden="1"/>
    </xf>
    <xf numFmtId="166" fontId="14" fillId="0" borderId="15" xfId="0" applyNumberFormat="1" applyFont="1" applyBorder="1" applyAlignment="1" applyProtection="1">
      <alignment horizontal="center" vertical="center"/>
      <protection hidden="1"/>
    </xf>
    <xf numFmtId="166" fontId="14" fillId="0" borderId="14" xfId="0" applyNumberFormat="1" applyFont="1" applyBorder="1" applyAlignment="1" applyProtection="1">
      <alignment horizontal="center" vertical="center"/>
      <protection hidden="1"/>
    </xf>
    <xf numFmtId="49" fontId="15" fillId="0" borderId="0" xfId="0" applyNumberFormat="1" applyFont="1" applyAlignment="1" applyProtection="1">
      <alignment horizontal="left" vertical="center"/>
      <protection hidden="1"/>
    </xf>
    <xf numFmtId="49" fontId="15" fillId="0" borderId="0" xfId="0" applyNumberFormat="1" applyFont="1" applyAlignment="1" applyProtection="1">
      <alignment horizontal="center" vertical="center"/>
      <protection hidden="1"/>
    </xf>
    <xf numFmtId="49" fontId="15" fillId="7" borderId="0" xfId="0" applyNumberFormat="1" applyFont="1" applyFill="1" applyAlignment="1" applyProtection="1">
      <alignment horizontal="left" vertical="center"/>
      <protection hidden="1"/>
    </xf>
    <xf numFmtId="49" fontId="23" fillId="7" borderId="10" xfId="0" applyNumberFormat="1" applyFont="1" applyFill="1" applyBorder="1" applyAlignment="1" applyProtection="1">
      <alignment horizontal="center" vertical="center"/>
      <protection hidden="1"/>
    </xf>
    <xf numFmtId="49" fontId="23" fillId="7" borderId="9" xfId="0" applyNumberFormat="1" applyFont="1" applyFill="1" applyBorder="1" applyAlignment="1" applyProtection="1">
      <alignment horizontal="center" vertical="center"/>
      <protection hidden="1"/>
    </xf>
    <xf numFmtId="49" fontId="23" fillId="7" borderId="8" xfId="0" applyNumberFormat="1" applyFont="1" applyFill="1" applyBorder="1" applyAlignment="1" applyProtection="1">
      <alignment horizontal="center" vertical="center"/>
      <protection hidden="1"/>
    </xf>
    <xf numFmtId="10" fontId="7" fillId="11" borderId="31" xfId="0" applyNumberFormat="1" applyFont="1" applyFill="1" applyBorder="1" applyAlignment="1" applyProtection="1">
      <alignment horizontal="center" vertical="center" wrapText="1"/>
      <protection hidden="1"/>
    </xf>
    <xf numFmtId="10" fontId="7" fillId="11" borderId="28" xfId="0" applyNumberFormat="1" applyFont="1" applyFill="1" applyBorder="1" applyAlignment="1" applyProtection="1">
      <alignment horizontal="center" vertical="center" wrapText="1"/>
      <protection hidden="1"/>
    </xf>
    <xf numFmtId="10" fontId="7" fillId="11" borderId="26" xfId="0" applyNumberFormat="1" applyFont="1" applyFill="1" applyBorder="1" applyAlignment="1" applyProtection="1">
      <alignment horizontal="center" vertical="center" wrapText="1"/>
      <protection hidden="1"/>
    </xf>
    <xf numFmtId="49" fontId="18" fillId="7" borderId="10" xfId="0" applyNumberFormat="1" applyFont="1" applyFill="1" applyBorder="1" applyAlignment="1" applyProtection="1">
      <alignment horizontal="center" vertical="center"/>
      <protection hidden="1"/>
    </xf>
    <xf numFmtId="49" fontId="18" fillId="7" borderId="9" xfId="0" applyNumberFormat="1" applyFont="1" applyFill="1" applyBorder="1" applyAlignment="1" applyProtection="1">
      <alignment horizontal="center" vertical="center"/>
      <protection hidden="1"/>
    </xf>
    <xf numFmtId="49" fontId="18" fillId="7" borderId="8" xfId="0" applyNumberFormat="1" applyFont="1" applyFill="1" applyBorder="1" applyAlignment="1" applyProtection="1">
      <alignment horizontal="center" vertical="center"/>
      <protection hidden="1"/>
    </xf>
    <xf numFmtId="168" fontId="1" fillId="0" borderId="42" xfId="0" applyNumberFormat="1" applyFont="1" applyBorder="1" applyAlignment="1" applyProtection="1">
      <alignment horizontal="center" vertical="center" wrapText="1"/>
      <protection hidden="1"/>
    </xf>
    <xf numFmtId="168" fontId="1" fillId="0" borderId="41" xfId="0" applyNumberFormat="1" applyFont="1" applyBorder="1" applyAlignment="1" applyProtection="1">
      <alignment horizontal="center" vertical="center" wrapText="1"/>
      <protection hidden="1"/>
    </xf>
    <xf numFmtId="168" fontId="1" fillId="0" borderId="40" xfId="0" applyNumberFormat="1" applyFont="1" applyBorder="1" applyAlignment="1" applyProtection="1">
      <alignment horizontal="center" vertical="center" wrapText="1"/>
      <protection hidden="1"/>
    </xf>
    <xf numFmtId="169" fontId="1" fillId="0" borderId="42" xfId="0" applyNumberFormat="1" applyFont="1" applyBorder="1" applyAlignment="1" applyProtection="1">
      <alignment horizontal="center" vertical="center" wrapText="1"/>
      <protection locked="0"/>
    </xf>
    <xf numFmtId="169" fontId="1" fillId="0" borderId="41" xfId="0" applyNumberFormat="1" applyFont="1" applyBorder="1" applyAlignment="1" applyProtection="1">
      <alignment horizontal="center" vertical="center" wrapText="1"/>
      <protection locked="0"/>
    </xf>
    <xf numFmtId="169" fontId="1" fillId="0" borderId="40" xfId="0" applyNumberFormat="1" applyFont="1" applyBorder="1" applyAlignment="1" applyProtection="1">
      <alignment horizontal="center" vertical="center" wrapText="1"/>
      <protection locked="0"/>
    </xf>
    <xf numFmtId="49" fontId="17" fillId="0" borderId="0" xfId="0" applyNumberFormat="1" applyFont="1" applyAlignment="1" applyProtection="1">
      <alignment horizontal="left" vertical="center"/>
      <protection hidden="1"/>
    </xf>
    <xf numFmtId="166" fontId="7" fillId="0" borderId="18" xfId="0" applyNumberFormat="1" applyFont="1" applyBorder="1" applyAlignment="1" applyProtection="1">
      <alignment horizontal="center" vertical="center"/>
      <protection hidden="1"/>
    </xf>
    <xf numFmtId="166" fontId="7" fillId="0" borderId="17" xfId="0" applyNumberFormat="1" applyFont="1" applyBorder="1" applyAlignment="1" applyProtection="1">
      <alignment horizontal="center" vertical="center"/>
      <protection hidden="1"/>
    </xf>
    <xf numFmtId="166" fontId="7" fillId="0" borderId="21" xfId="0" applyNumberFormat="1" applyFont="1" applyBorder="1" applyAlignment="1" applyProtection="1">
      <alignment horizontal="center" vertical="center"/>
      <protection hidden="1"/>
    </xf>
    <xf numFmtId="166" fontId="7" fillId="0" borderId="20" xfId="0" applyNumberFormat="1" applyFont="1" applyBorder="1" applyAlignment="1" applyProtection="1">
      <alignment horizontal="center" vertical="center"/>
      <protection hidden="1"/>
    </xf>
    <xf numFmtId="166" fontId="7" fillId="0" borderId="15" xfId="0" applyNumberFormat="1" applyFont="1" applyBorder="1" applyAlignment="1" applyProtection="1">
      <alignment horizontal="center" vertical="center"/>
      <protection hidden="1"/>
    </xf>
    <xf numFmtId="166" fontId="7" fillId="0" borderId="14" xfId="0" applyNumberFormat="1" applyFont="1" applyBorder="1" applyAlignment="1" applyProtection="1">
      <alignment horizontal="center" vertical="center"/>
      <protection hidden="1"/>
    </xf>
    <xf numFmtId="167" fontId="14" fillId="0" borderId="24" xfId="0" applyNumberFormat="1" applyFont="1" applyBorder="1" applyAlignment="1" applyProtection="1">
      <alignment horizontal="center" vertical="center" wrapText="1"/>
      <protection hidden="1"/>
    </xf>
    <xf numFmtId="167" fontId="14" fillId="0" borderId="43" xfId="0" applyNumberFormat="1" applyFont="1" applyBorder="1" applyAlignment="1" applyProtection="1">
      <alignment horizontal="center" vertical="center" wrapText="1"/>
      <protection hidden="1"/>
    </xf>
    <xf numFmtId="166" fontId="7" fillId="0" borderId="33" xfId="0" applyNumberFormat="1" applyFont="1" applyBorder="1" applyAlignment="1" applyProtection="1">
      <alignment horizontal="center" vertical="center"/>
      <protection hidden="1"/>
    </xf>
    <xf numFmtId="166" fontId="7" fillId="0" borderId="37" xfId="0" applyNumberFormat="1" applyFont="1" applyBorder="1" applyAlignment="1" applyProtection="1">
      <alignment horizontal="center" vertical="center"/>
      <protection hidden="1"/>
    </xf>
    <xf numFmtId="49" fontId="18" fillId="5" borderId="10" xfId="0" applyNumberFormat="1" applyFont="1" applyFill="1" applyBorder="1" applyAlignment="1" applyProtection="1">
      <alignment horizontal="center" vertical="center" wrapText="1"/>
      <protection hidden="1"/>
    </xf>
    <xf numFmtId="49" fontId="18" fillId="5" borderId="9" xfId="0" applyNumberFormat="1" applyFont="1" applyFill="1" applyBorder="1" applyAlignment="1" applyProtection="1">
      <alignment horizontal="center" vertical="center"/>
      <protection hidden="1"/>
    </xf>
    <xf numFmtId="49" fontId="18" fillId="5" borderId="8" xfId="0" applyNumberFormat="1" applyFont="1" applyFill="1" applyBorder="1" applyAlignment="1" applyProtection="1">
      <alignment horizontal="center" vertical="center"/>
      <protection hidden="1"/>
    </xf>
    <xf numFmtId="49" fontId="17" fillId="0" borderId="0" xfId="0" applyNumberFormat="1" applyFont="1" applyAlignment="1" applyProtection="1">
      <alignment horizontal="center" vertical="center" wrapText="1"/>
      <protection hidden="1"/>
    </xf>
    <xf numFmtId="49" fontId="14" fillId="0" borderId="0" xfId="0" applyNumberFormat="1" applyFont="1" applyAlignment="1" applyProtection="1">
      <alignment horizontal="center" vertical="center"/>
      <protection hidden="1"/>
    </xf>
    <xf numFmtId="0" fontId="14" fillId="10" borderId="44" xfId="0" applyFont="1" applyFill="1" applyBorder="1" applyAlignment="1" applyProtection="1">
      <alignment horizontal="right" vertical="center"/>
      <protection hidden="1"/>
    </xf>
    <xf numFmtId="168" fontId="1" fillId="4" borderId="42" xfId="0" applyNumberFormat="1" applyFont="1" applyFill="1" applyBorder="1" applyAlignment="1" applyProtection="1">
      <alignment horizontal="center" vertical="center" wrapText="1"/>
      <protection hidden="1"/>
    </xf>
    <xf numFmtId="168" fontId="1" fillId="4" borderId="41" xfId="0" applyNumberFormat="1" applyFont="1" applyFill="1" applyBorder="1" applyAlignment="1" applyProtection="1">
      <alignment horizontal="center" vertical="center" wrapText="1"/>
      <protection hidden="1"/>
    </xf>
    <xf numFmtId="168" fontId="1" fillId="4" borderId="40" xfId="0" applyNumberFormat="1" applyFont="1" applyFill="1" applyBorder="1" applyAlignment="1" applyProtection="1">
      <alignment horizontal="center" vertical="center" wrapText="1"/>
      <protection hidden="1"/>
    </xf>
    <xf numFmtId="49" fontId="21" fillId="0" borderId="0" xfId="0" applyNumberFormat="1" applyFont="1" applyAlignment="1" applyProtection="1">
      <alignment horizontal="right" vertical="top" indent="3"/>
      <protection hidden="1"/>
    </xf>
    <xf numFmtId="0" fontId="7" fillId="0" borderId="7" xfId="0" applyFont="1" applyBorder="1" applyAlignment="1" applyProtection="1">
      <alignment horizontal="center" vertical="center"/>
      <protection hidden="1"/>
    </xf>
    <xf numFmtId="0" fontId="7" fillId="0" borderId="5" xfId="0" applyFont="1" applyBorder="1" applyAlignment="1" applyProtection="1">
      <alignment horizontal="center" vertical="center"/>
      <protection hidden="1"/>
    </xf>
    <xf numFmtId="0" fontId="4" fillId="0" borderId="7"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47" xfId="0" applyFont="1" applyBorder="1" applyAlignment="1" applyProtection="1">
      <alignment horizontal="center" vertical="center" wrapText="1"/>
      <protection hidden="1"/>
    </xf>
    <xf numFmtId="0" fontId="4" fillId="0" borderId="46" xfId="0" applyFont="1" applyBorder="1" applyAlignment="1" applyProtection="1">
      <alignment horizontal="center" vertical="center" wrapText="1"/>
      <protection hidden="1"/>
    </xf>
    <xf numFmtId="0" fontId="29" fillId="0" borderId="7" xfId="0" applyFont="1" applyBorder="1" applyAlignment="1" applyProtection="1">
      <alignment horizontal="center" vertical="center"/>
      <protection hidden="1"/>
    </xf>
    <xf numFmtId="0" fontId="29" fillId="0" borderId="6" xfId="0" applyFont="1" applyBorder="1" applyAlignment="1" applyProtection="1">
      <alignment horizontal="center" vertical="center"/>
      <protection hidden="1"/>
    </xf>
    <xf numFmtId="0" fontId="29" fillId="0" borderId="5" xfId="0" applyFont="1" applyBorder="1" applyAlignment="1" applyProtection="1">
      <alignment horizontal="center" vertical="center"/>
      <protection hidden="1"/>
    </xf>
    <xf numFmtId="0" fontId="29" fillId="0" borderId="4" xfId="0" applyFont="1" applyBorder="1" applyAlignment="1" applyProtection="1">
      <alignment horizontal="center" vertical="center"/>
      <protection hidden="1"/>
    </xf>
    <xf numFmtId="0" fontId="29" fillId="0" borderId="3" xfId="0" applyFont="1" applyBorder="1" applyAlignment="1" applyProtection="1">
      <alignment horizontal="center" vertical="center"/>
      <protection hidden="1"/>
    </xf>
    <xf numFmtId="0" fontId="29" fillId="0" borderId="2" xfId="0" applyFont="1" applyBorder="1" applyAlignment="1" applyProtection="1">
      <alignment horizontal="center" vertical="center"/>
      <protection hidden="1"/>
    </xf>
    <xf numFmtId="0" fontId="2" fillId="0" borderId="0" xfId="0" applyFont="1" applyAlignment="1" applyProtection="1">
      <alignment horizontal="right" vertical="center"/>
      <protection hidden="1"/>
    </xf>
    <xf numFmtId="0" fontId="26" fillId="8" borderId="10" xfId="1" applyFill="1" applyBorder="1" applyAlignment="1" applyProtection="1">
      <alignment horizontal="center" vertical="center" wrapText="1"/>
      <protection hidden="1"/>
    </xf>
    <xf numFmtId="0" fontId="26" fillId="8" borderId="9" xfId="1" applyFill="1" applyBorder="1" applyAlignment="1" applyProtection="1">
      <alignment horizontal="center" vertical="center" wrapText="1"/>
      <protection hidden="1"/>
    </xf>
    <xf numFmtId="0" fontId="26" fillId="8" borderId="45" xfId="1" applyFill="1" applyBorder="1" applyAlignment="1" applyProtection="1">
      <alignment horizontal="center" vertical="center" wrapText="1"/>
      <protection hidden="1"/>
    </xf>
    <xf numFmtId="0" fontId="4" fillId="0" borderId="7"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49" fontId="32" fillId="10" borderId="10" xfId="0" applyNumberFormat="1" applyFont="1" applyFill="1" applyBorder="1" applyAlignment="1" applyProtection="1">
      <alignment horizontal="right" vertical="center"/>
      <protection hidden="1"/>
    </xf>
    <xf numFmtId="49" fontId="32" fillId="10" borderId="9" xfId="0" applyNumberFormat="1" applyFont="1" applyFill="1" applyBorder="1" applyAlignment="1" applyProtection="1">
      <alignment horizontal="right" vertical="center"/>
      <protection hidden="1"/>
    </xf>
    <xf numFmtId="49" fontId="18" fillId="0" borderId="33" xfId="0" applyNumberFormat="1" applyFont="1" applyBorder="1" applyAlignment="1" applyProtection="1">
      <alignment horizontal="center" vertical="center"/>
      <protection hidden="1"/>
    </xf>
    <xf numFmtId="49" fontId="18" fillId="0" borderId="37" xfId="0" applyNumberFormat="1" applyFont="1" applyBorder="1" applyAlignment="1" applyProtection="1">
      <alignment horizontal="center" vertical="center"/>
      <protection hidden="1"/>
    </xf>
    <xf numFmtId="49" fontId="14" fillId="0" borderId="15" xfId="0" applyNumberFormat="1" applyFont="1" applyBorder="1" applyAlignment="1" applyProtection="1">
      <alignment horizontal="center" vertical="center" wrapText="1"/>
      <protection hidden="1"/>
    </xf>
    <xf numFmtId="49" fontId="14" fillId="0" borderId="15" xfId="0" applyNumberFormat="1" applyFont="1" applyBorder="1" applyAlignment="1" applyProtection="1">
      <alignment horizontal="center" vertical="center"/>
      <protection hidden="1"/>
    </xf>
    <xf numFmtId="49" fontId="14" fillId="0" borderId="14" xfId="0" applyNumberFormat="1" applyFont="1" applyBorder="1" applyAlignment="1" applyProtection="1">
      <alignment horizontal="center" vertical="center"/>
      <protection hidden="1"/>
    </xf>
    <xf numFmtId="0" fontId="2" fillId="10" borderId="0" xfId="0" applyFont="1" applyFill="1" applyAlignment="1" applyProtection="1">
      <alignment horizontal="right" vertical="center"/>
      <protection hidden="1"/>
    </xf>
    <xf numFmtId="0" fontId="7" fillId="10" borderId="44" xfId="0" applyFont="1" applyFill="1" applyBorder="1" applyAlignment="1" applyProtection="1">
      <alignment horizontal="center" vertical="center"/>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ot.ny.gov/main/business-center/contractors/construction-division/fuel-asphalt-steel-price-adjustments" TargetMode="External"/><Relationship Id="rId1" Type="http://schemas.openxmlformats.org/officeDocument/2006/relationships/hyperlink" Target="http://www.bls.gov/data/"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bls.gov/dat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bls.gov/dat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bls.gov/data/"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bls.gov/data/"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bls.gov/data/"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bls.gov/data/"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bls.gov/data/"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bls.gov/data/"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bls.gov/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1A3C-A9A7-43FD-AD02-F39614476964}">
  <dimension ref="B1:Z146"/>
  <sheetViews>
    <sheetView showGridLines="0" showRowColHeaders="0" tabSelected="1" zoomScaleNormal="100" workbookViewId="0">
      <selection activeCell="F64" sqref="F64"/>
    </sheetView>
  </sheetViews>
  <sheetFormatPr defaultRowHeight="12.75" x14ac:dyDescent="0.2"/>
  <cols>
    <col min="1" max="1" width="4.140625" style="1" customWidth="1"/>
    <col min="2" max="2" width="25.42578125" style="1" customWidth="1"/>
    <col min="3" max="3" width="35" style="1" customWidth="1"/>
    <col min="4" max="4" width="17.42578125" style="1" customWidth="1"/>
    <col min="5" max="5" width="17.28515625" style="1" customWidth="1"/>
    <col min="6" max="6" width="23.7109375" style="1" customWidth="1"/>
    <col min="7" max="7" width="25.42578125" style="1" customWidth="1"/>
    <col min="8" max="8" width="19" style="1" customWidth="1"/>
    <col min="9" max="9" width="6.5703125" style="1" customWidth="1"/>
    <col min="10" max="10" width="33.5703125" style="3" hidden="1" customWidth="1"/>
    <col min="11" max="11" width="20.42578125" style="3" hidden="1" customWidth="1"/>
    <col min="12" max="12" width="4.28515625" style="3" hidden="1" customWidth="1"/>
    <col min="13" max="13" width="22" style="1" hidden="1" customWidth="1"/>
    <col min="14" max="14" width="22.28515625" style="1" hidden="1" customWidth="1"/>
    <col min="15" max="15" width="4.28515625" style="1" hidden="1" customWidth="1"/>
    <col min="16" max="17" width="18.7109375" style="2" hidden="1" customWidth="1"/>
    <col min="18" max="18" width="20.42578125" style="2" hidden="1" customWidth="1"/>
    <col min="19" max="19" width="17.42578125" style="2" hidden="1" customWidth="1"/>
    <col min="20" max="20" width="4.28515625" style="1" hidden="1" customWidth="1"/>
    <col min="21" max="21" width="4" style="1" hidden="1" customWidth="1"/>
    <col min="22" max="22" width="13.7109375" style="1" customWidth="1"/>
    <col min="23" max="51" width="9.28515625" style="1" customWidth="1"/>
    <col min="52" max="255" width="9.140625" style="1"/>
    <col min="256" max="256" width="25.42578125" style="1" customWidth="1"/>
    <col min="257" max="257" width="32.7109375" style="1" customWidth="1"/>
    <col min="258" max="258" width="17.42578125" style="1" customWidth="1"/>
    <col min="259" max="259" width="17.28515625" style="1" customWidth="1"/>
    <col min="260" max="260" width="23.7109375" style="1" customWidth="1"/>
    <col min="261" max="261" width="25.42578125" style="1" customWidth="1"/>
    <col min="262" max="262" width="19" style="1" customWidth="1"/>
    <col min="263" max="263" width="6.5703125" style="1" customWidth="1"/>
    <col min="264" max="279" width="0" style="1" hidden="1" customWidth="1"/>
    <col min="280" max="511" width="9.140625" style="1"/>
    <col min="512" max="512" width="25.42578125" style="1" customWidth="1"/>
    <col min="513" max="513" width="32.7109375" style="1" customWidth="1"/>
    <col min="514" max="514" width="17.42578125" style="1" customWidth="1"/>
    <col min="515" max="515" width="17.28515625" style="1" customWidth="1"/>
    <col min="516" max="516" width="23.7109375" style="1" customWidth="1"/>
    <col min="517" max="517" width="25.42578125" style="1" customWidth="1"/>
    <col min="518" max="518" width="19" style="1" customWidth="1"/>
    <col min="519" max="519" width="6.5703125" style="1" customWidth="1"/>
    <col min="520" max="535" width="0" style="1" hidden="1" customWidth="1"/>
    <col min="536" max="767" width="9.140625" style="1"/>
    <col min="768" max="768" width="25.42578125" style="1" customWidth="1"/>
    <col min="769" max="769" width="32.7109375" style="1" customWidth="1"/>
    <col min="770" max="770" width="17.42578125" style="1" customWidth="1"/>
    <col min="771" max="771" width="17.28515625" style="1" customWidth="1"/>
    <col min="772" max="772" width="23.7109375" style="1" customWidth="1"/>
    <col min="773" max="773" width="25.42578125" style="1" customWidth="1"/>
    <col min="774" max="774" width="19" style="1" customWidth="1"/>
    <col min="775" max="775" width="6.5703125" style="1" customWidth="1"/>
    <col min="776" max="791" width="0" style="1" hidden="1" customWidth="1"/>
    <col min="792" max="1023" width="9.140625" style="1"/>
    <col min="1024" max="1024" width="25.42578125" style="1" customWidth="1"/>
    <col min="1025" max="1025" width="32.7109375" style="1" customWidth="1"/>
    <col min="1026" max="1026" width="17.42578125" style="1" customWidth="1"/>
    <col min="1027" max="1027" width="17.28515625" style="1" customWidth="1"/>
    <col min="1028" max="1028" width="23.7109375" style="1" customWidth="1"/>
    <col min="1029" max="1029" width="25.42578125" style="1" customWidth="1"/>
    <col min="1030" max="1030" width="19" style="1" customWidth="1"/>
    <col min="1031" max="1031" width="6.5703125" style="1" customWidth="1"/>
    <col min="1032" max="1047" width="0" style="1" hidden="1" customWidth="1"/>
    <col min="1048" max="1279" width="9.140625" style="1"/>
    <col min="1280" max="1280" width="25.42578125" style="1" customWidth="1"/>
    <col min="1281" max="1281" width="32.7109375" style="1" customWidth="1"/>
    <col min="1282" max="1282" width="17.42578125" style="1" customWidth="1"/>
    <col min="1283" max="1283" width="17.28515625" style="1" customWidth="1"/>
    <col min="1284" max="1284" width="23.7109375" style="1" customWidth="1"/>
    <col min="1285" max="1285" width="25.42578125" style="1" customWidth="1"/>
    <col min="1286" max="1286" width="19" style="1" customWidth="1"/>
    <col min="1287" max="1287" width="6.5703125" style="1" customWidth="1"/>
    <col min="1288" max="1303" width="0" style="1" hidden="1" customWidth="1"/>
    <col min="1304" max="1535" width="9.140625" style="1"/>
    <col min="1536" max="1536" width="25.42578125" style="1" customWidth="1"/>
    <col min="1537" max="1537" width="32.7109375" style="1" customWidth="1"/>
    <col min="1538" max="1538" width="17.42578125" style="1" customWidth="1"/>
    <col min="1539" max="1539" width="17.28515625" style="1" customWidth="1"/>
    <col min="1540" max="1540" width="23.7109375" style="1" customWidth="1"/>
    <col min="1541" max="1541" width="25.42578125" style="1" customWidth="1"/>
    <col min="1542" max="1542" width="19" style="1" customWidth="1"/>
    <col min="1543" max="1543" width="6.5703125" style="1" customWidth="1"/>
    <col min="1544" max="1559" width="0" style="1" hidden="1" customWidth="1"/>
    <col min="1560" max="1791" width="9.140625" style="1"/>
    <col min="1792" max="1792" width="25.42578125" style="1" customWidth="1"/>
    <col min="1793" max="1793" width="32.7109375" style="1" customWidth="1"/>
    <col min="1794" max="1794" width="17.42578125" style="1" customWidth="1"/>
    <col min="1795" max="1795" width="17.28515625" style="1" customWidth="1"/>
    <col min="1796" max="1796" width="23.7109375" style="1" customWidth="1"/>
    <col min="1797" max="1797" width="25.42578125" style="1" customWidth="1"/>
    <col min="1798" max="1798" width="19" style="1" customWidth="1"/>
    <col min="1799" max="1799" width="6.5703125" style="1" customWidth="1"/>
    <col min="1800" max="1815" width="0" style="1" hidden="1" customWidth="1"/>
    <col min="1816" max="2047" width="9.140625" style="1"/>
    <col min="2048" max="2048" width="25.42578125" style="1" customWidth="1"/>
    <col min="2049" max="2049" width="32.7109375" style="1" customWidth="1"/>
    <col min="2050" max="2050" width="17.42578125" style="1" customWidth="1"/>
    <col min="2051" max="2051" width="17.28515625" style="1" customWidth="1"/>
    <col min="2052" max="2052" width="23.7109375" style="1" customWidth="1"/>
    <col min="2053" max="2053" width="25.42578125" style="1" customWidth="1"/>
    <col min="2054" max="2054" width="19" style="1" customWidth="1"/>
    <col min="2055" max="2055" width="6.5703125" style="1" customWidth="1"/>
    <col min="2056" max="2071" width="0" style="1" hidden="1" customWidth="1"/>
    <col min="2072" max="2303" width="9.140625" style="1"/>
    <col min="2304" max="2304" width="25.42578125" style="1" customWidth="1"/>
    <col min="2305" max="2305" width="32.7109375" style="1" customWidth="1"/>
    <col min="2306" max="2306" width="17.42578125" style="1" customWidth="1"/>
    <col min="2307" max="2307" width="17.28515625" style="1" customWidth="1"/>
    <col min="2308" max="2308" width="23.7109375" style="1" customWidth="1"/>
    <col min="2309" max="2309" width="25.42578125" style="1" customWidth="1"/>
    <col min="2310" max="2310" width="19" style="1" customWidth="1"/>
    <col min="2311" max="2311" width="6.5703125" style="1" customWidth="1"/>
    <col min="2312" max="2327" width="0" style="1" hidden="1" customWidth="1"/>
    <col min="2328" max="2559" width="9.140625" style="1"/>
    <col min="2560" max="2560" width="25.42578125" style="1" customWidth="1"/>
    <col min="2561" max="2561" width="32.7109375" style="1" customWidth="1"/>
    <col min="2562" max="2562" width="17.42578125" style="1" customWidth="1"/>
    <col min="2563" max="2563" width="17.28515625" style="1" customWidth="1"/>
    <col min="2564" max="2564" width="23.7109375" style="1" customWidth="1"/>
    <col min="2565" max="2565" width="25.42578125" style="1" customWidth="1"/>
    <col min="2566" max="2566" width="19" style="1" customWidth="1"/>
    <col min="2567" max="2567" width="6.5703125" style="1" customWidth="1"/>
    <col min="2568" max="2583" width="0" style="1" hidden="1" customWidth="1"/>
    <col min="2584" max="2815" width="9.140625" style="1"/>
    <col min="2816" max="2816" width="25.42578125" style="1" customWidth="1"/>
    <col min="2817" max="2817" width="32.7109375" style="1" customWidth="1"/>
    <col min="2818" max="2818" width="17.42578125" style="1" customWidth="1"/>
    <col min="2819" max="2819" width="17.28515625" style="1" customWidth="1"/>
    <col min="2820" max="2820" width="23.7109375" style="1" customWidth="1"/>
    <col min="2821" max="2821" width="25.42578125" style="1" customWidth="1"/>
    <col min="2822" max="2822" width="19" style="1" customWidth="1"/>
    <col min="2823" max="2823" width="6.5703125" style="1" customWidth="1"/>
    <col min="2824" max="2839" width="0" style="1" hidden="1" customWidth="1"/>
    <col min="2840" max="3071" width="9.140625" style="1"/>
    <col min="3072" max="3072" width="25.42578125" style="1" customWidth="1"/>
    <col min="3073" max="3073" width="32.7109375" style="1" customWidth="1"/>
    <col min="3074" max="3074" width="17.42578125" style="1" customWidth="1"/>
    <col min="3075" max="3075" width="17.28515625" style="1" customWidth="1"/>
    <col min="3076" max="3076" width="23.7109375" style="1" customWidth="1"/>
    <col min="3077" max="3077" width="25.42578125" style="1" customWidth="1"/>
    <col min="3078" max="3078" width="19" style="1" customWidth="1"/>
    <col min="3079" max="3079" width="6.5703125" style="1" customWidth="1"/>
    <col min="3080" max="3095" width="0" style="1" hidden="1" customWidth="1"/>
    <col min="3096" max="3327" width="9.140625" style="1"/>
    <col min="3328" max="3328" width="25.42578125" style="1" customWidth="1"/>
    <col min="3329" max="3329" width="32.7109375" style="1" customWidth="1"/>
    <col min="3330" max="3330" width="17.42578125" style="1" customWidth="1"/>
    <col min="3331" max="3331" width="17.28515625" style="1" customWidth="1"/>
    <col min="3332" max="3332" width="23.7109375" style="1" customWidth="1"/>
    <col min="3333" max="3333" width="25.42578125" style="1" customWidth="1"/>
    <col min="3334" max="3334" width="19" style="1" customWidth="1"/>
    <col min="3335" max="3335" width="6.5703125" style="1" customWidth="1"/>
    <col min="3336" max="3351" width="0" style="1" hidden="1" customWidth="1"/>
    <col min="3352" max="3583" width="9.140625" style="1"/>
    <col min="3584" max="3584" width="25.42578125" style="1" customWidth="1"/>
    <col min="3585" max="3585" width="32.7109375" style="1" customWidth="1"/>
    <col min="3586" max="3586" width="17.42578125" style="1" customWidth="1"/>
    <col min="3587" max="3587" width="17.28515625" style="1" customWidth="1"/>
    <col min="3588" max="3588" width="23.7109375" style="1" customWidth="1"/>
    <col min="3589" max="3589" width="25.42578125" style="1" customWidth="1"/>
    <col min="3590" max="3590" width="19" style="1" customWidth="1"/>
    <col min="3591" max="3591" width="6.5703125" style="1" customWidth="1"/>
    <col min="3592" max="3607" width="0" style="1" hidden="1" customWidth="1"/>
    <col min="3608" max="3839" width="9.140625" style="1"/>
    <col min="3840" max="3840" width="25.42578125" style="1" customWidth="1"/>
    <col min="3841" max="3841" width="32.7109375" style="1" customWidth="1"/>
    <col min="3842" max="3842" width="17.42578125" style="1" customWidth="1"/>
    <col min="3843" max="3843" width="17.28515625" style="1" customWidth="1"/>
    <col min="3844" max="3844" width="23.7109375" style="1" customWidth="1"/>
    <col min="3845" max="3845" width="25.42578125" style="1" customWidth="1"/>
    <col min="3846" max="3846" width="19" style="1" customWidth="1"/>
    <col min="3847" max="3847" width="6.5703125" style="1" customWidth="1"/>
    <col min="3848" max="3863" width="0" style="1" hidden="1" customWidth="1"/>
    <col min="3864" max="4095" width="9.140625" style="1"/>
    <col min="4096" max="4096" width="25.42578125" style="1" customWidth="1"/>
    <col min="4097" max="4097" width="32.7109375" style="1" customWidth="1"/>
    <col min="4098" max="4098" width="17.42578125" style="1" customWidth="1"/>
    <col min="4099" max="4099" width="17.28515625" style="1" customWidth="1"/>
    <col min="4100" max="4100" width="23.7109375" style="1" customWidth="1"/>
    <col min="4101" max="4101" width="25.42578125" style="1" customWidth="1"/>
    <col min="4102" max="4102" width="19" style="1" customWidth="1"/>
    <col min="4103" max="4103" width="6.5703125" style="1" customWidth="1"/>
    <col min="4104" max="4119" width="0" style="1" hidden="1" customWidth="1"/>
    <col min="4120" max="4351" width="9.140625" style="1"/>
    <col min="4352" max="4352" width="25.42578125" style="1" customWidth="1"/>
    <col min="4353" max="4353" width="32.7109375" style="1" customWidth="1"/>
    <col min="4354" max="4354" width="17.42578125" style="1" customWidth="1"/>
    <col min="4355" max="4355" width="17.28515625" style="1" customWidth="1"/>
    <col min="4356" max="4356" width="23.7109375" style="1" customWidth="1"/>
    <col min="4357" max="4357" width="25.42578125" style="1" customWidth="1"/>
    <col min="4358" max="4358" width="19" style="1" customWidth="1"/>
    <col min="4359" max="4359" width="6.5703125" style="1" customWidth="1"/>
    <col min="4360" max="4375" width="0" style="1" hidden="1" customWidth="1"/>
    <col min="4376" max="4607" width="9.140625" style="1"/>
    <col min="4608" max="4608" width="25.42578125" style="1" customWidth="1"/>
    <col min="4609" max="4609" width="32.7109375" style="1" customWidth="1"/>
    <col min="4610" max="4610" width="17.42578125" style="1" customWidth="1"/>
    <col min="4611" max="4611" width="17.28515625" style="1" customWidth="1"/>
    <col min="4612" max="4612" width="23.7109375" style="1" customWidth="1"/>
    <col min="4613" max="4613" width="25.42578125" style="1" customWidth="1"/>
    <col min="4614" max="4614" width="19" style="1" customWidth="1"/>
    <col min="4615" max="4615" width="6.5703125" style="1" customWidth="1"/>
    <col min="4616" max="4631" width="0" style="1" hidden="1" customWidth="1"/>
    <col min="4632" max="4863" width="9.140625" style="1"/>
    <col min="4864" max="4864" width="25.42578125" style="1" customWidth="1"/>
    <col min="4865" max="4865" width="32.7109375" style="1" customWidth="1"/>
    <col min="4866" max="4866" width="17.42578125" style="1" customWidth="1"/>
    <col min="4867" max="4867" width="17.28515625" style="1" customWidth="1"/>
    <col min="4868" max="4868" width="23.7109375" style="1" customWidth="1"/>
    <col min="4869" max="4869" width="25.42578125" style="1" customWidth="1"/>
    <col min="4870" max="4870" width="19" style="1" customWidth="1"/>
    <col min="4871" max="4871" width="6.5703125" style="1" customWidth="1"/>
    <col min="4872" max="4887" width="0" style="1" hidden="1" customWidth="1"/>
    <col min="4888" max="5119" width="9.140625" style="1"/>
    <col min="5120" max="5120" width="25.42578125" style="1" customWidth="1"/>
    <col min="5121" max="5121" width="32.7109375" style="1" customWidth="1"/>
    <col min="5122" max="5122" width="17.42578125" style="1" customWidth="1"/>
    <col min="5123" max="5123" width="17.28515625" style="1" customWidth="1"/>
    <col min="5124" max="5124" width="23.7109375" style="1" customWidth="1"/>
    <col min="5125" max="5125" width="25.42578125" style="1" customWidth="1"/>
    <col min="5126" max="5126" width="19" style="1" customWidth="1"/>
    <col min="5127" max="5127" width="6.5703125" style="1" customWidth="1"/>
    <col min="5128" max="5143" width="0" style="1" hidden="1" customWidth="1"/>
    <col min="5144" max="5375" width="9.140625" style="1"/>
    <col min="5376" max="5376" width="25.42578125" style="1" customWidth="1"/>
    <col min="5377" max="5377" width="32.7109375" style="1" customWidth="1"/>
    <col min="5378" max="5378" width="17.42578125" style="1" customWidth="1"/>
    <col min="5379" max="5379" width="17.28515625" style="1" customWidth="1"/>
    <col min="5380" max="5380" width="23.7109375" style="1" customWidth="1"/>
    <col min="5381" max="5381" width="25.42578125" style="1" customWidth="1"/>
    <col min="5382" max="5382" width="19" style="1" customWidth="1"/>
    <col min="5383" max="5383" width="6.5703125" style="1" customWidth="1"/>
    <col min="5384" max="5399" width="0" style="1" hidden="1" customWidth="1"/>
    <col min="5400" max="5631" width="9.140625" style="1"/>
    <col min="5632" max="5632" width="25.42578125" style="1" customWidth="1"/>
    <col min="5633" max="5633" width="32.7109375" style="1" customWidth="1"/>
    <col min="5634" max="5634" width="17.42578125" style="1" customWidth="1"/>
    <col min="5635" max="5635" width="17.28515625" style="1" customWidth="1"/>
    <col min="5636" max="5636" width="23.7109375" style="1" customWidth="1"/>
    <col min="5637" max="5637" width="25.42578125" style="1" customWidth="1"/>
    <col min="5638" max="5638" width="19" style="1" customWidth="1"/>
    <col min="5639" max="5639" width="6.5703125" style="1" customWidth="1"/>
    <col min="5640" max="5655" width="0" style="1" hidden="1" customWidth="1"/>
    <col min="5656" max="5887" width="9.140625" style="1"/>
    <col min="5888" max="5888" width="25.42578125" style="1" customWidth="1"/>
    <col min="5889" max="5889" width="32.7109375" style="1" customWidth="1"/>
    <col min="5890" max="5890" width="17.42578125" style="1" customWidth="1"/>
    <col min="5891" max="5891" width="17.28515625" style="1" customWidth="1"/>
    <col min="5892" max="5892" width="23.7109375" style="1" customWidth="1"/>
    <col min="5893" max="5893" width="25.42578125" style="1" customWidth="1"/>
    <col min="5894" max="5894" width="19" style="1" customWidth="1"/>
    <col min="5895" max="5895" width="6.5703125" style="1" customWidth="1"/>
    <col min="5896" max="5911" width="0" style="1" hidden="1" customWidth="1"/>
    <col min="5912" max="6143" width="9.140625" style="1"/>
    <col min="6144" max="6144" width="25.42578125" style="1" customWidth="1"/>
    <col min="6145" max="6145" width="32.7109375" style="1" customWidth="1"/>
    <col min="6146" max="6146" width="17.42578125" style="1" customWidth="1"/>
    <col min="6147" max="6147" width="17.28515625" style="1" customWidth="1"/>
    <col min="6148" max="6148" width="23.7109375" style="1" customWidth="1"/>
    <col min="6149" max="6149" width="25.42578125" style="1" customWidth="1"/>
    <col min="6150" max="6150" width="19" style="1" customWidth="1"/>
    <col min="6151" max="6151" width="6.5703125" style="1" customWidth="1"/>
    <col min="6152" max="6167" width="0" style="1" hidden="1" customWidth="1"/>
    <col min="6168" max="6399" width="9.140625" style="1"/>
    <col min="6400" max="6400" width="25.42578125" style="1" customWidth="1"/>
    <col min="6401" max="6401" width="32.7109375" style="1" customWidth="1"/>
    <col min="6402" max="6402" width="17.42578125" style="1" customWidth="1"/>
    <col min="6403" max="6403" width="17.28515625" style="1" customWidth="1"/>
    <col min="6404" max="6404" width="23.7109375" style="1" customWidth="1"/>
    <col min="6405" max="6405" width="25.42578125" style="1" customWidth="1"/>
    <col min="6406" max="6406" width="19" style="1" customWidth="1"/>
    <col min="6407" max="6407" width="6.5703125" style="1" customWidth="1"/>
    <col min="6408" max="6423" width="0" style="1" hidden="1" customWidth="1"/>
    <col min="6424" max="6655" width="9.140625" style="1"/>
    <col min="6656" max="6656" width="25.42578125" style="1" customWidth="1"/>
    <col min="6657" max="6657" width="32.7109375" style="1" customWidth="1"/>
    <col min="6658" max="6658" width="17.42578125" style="1" customWidth="1"/>
    <col min="6659" max="6659" width="17.28515625" style="1" customWidth="1"/>
    <col min="6660" max="6660" width="23.7109375" style="1" customWidth="1"/>
    <col min="6661" max="6661" width="25.42578125" style="1" customWidth="1"/>
    <col min="6662" max="6662" width="19" style="1" customWidth="1"/>
    <col min="6663" max="6663" width="6.5703125" style="1" customWidth="1"/>
    <col min="6664" max="6679" width="0" style="1" hidden="1" customWidth="1"/>
    <col min="6680" max="6911" width="9.140625" style="1"/>
    <col min="6912" max="6912" width="25.42578125" style="1" customWidth="1"/>
    <col min="6913" max="6913" width="32.7109375" style="1" customWidth="1"/>
    <col min="6914" max="6914" width="17.42578125" style="1" customWidth="1"/>
    <col min="6915" max="6915" width="17.28515625" style="1" customWidth="1"/>
    <col min="6916" max="6916" width="23.7109375" style="1" customWidth="1"/>
    <col min="6917" max="6917" width="25.42578125" style="1" customWidth="1"/>
    <col min="6918" max="6918" width="19" style="1" customWidth="1"/>
    <col min="6919" max="6919" width="6.5703125" style="1" customWidth="1"/>
    <col min="6920" max="6935" width="0" style="1" hidden="1" customWidth="1"/>
    <col min="6936" max="7167" width="9.140625" style="1"/>
    <col min="7168" max="7168" width="25.42578125" style="1" customWidth="1"/>
    <col min="7169" max="7169" width="32.7109375" style="1" customWidth="1"/>
    <col min="7170" max="7170" width="17.42578125" style="1" customWidth="1"/>
    <col min="7171" max="7171" width="17.28515625" style="1" customWidth="1"/>
    <col min="7172" max="7172" width="23.7109375" style="1" customWidth="1"/>
    <col min="7173" max="7173" width="25.42578125" style="1" customWidth="1"/>
    <col min="7174" max="7174" width="19" style="1" customWidth="1"/>
    <col min="7175" max="7175" width="6.5703125" style="1" customWidth="1"/>
    <col min="7176" max="7191" width="0" style="1" hidden="1" customWidth="1"/>
    <col min="7192" max="7423" width="9.140625" style="1"/>
    <col min="7424" max="7424" width="25.42578125" style="1" customWidth="1"/>
    <col min="7425" max="7425" width="32.7109375" style="1" customWidth="1"/>
    <col min="7426" max="7426" width="17.42578125" style="1" customWidth="1"/>
    <col min="7427" max="7427" width="17.28515625" style="1" customWidth="1"/>
    <col min="7428" max="7428" width="23.7109375" style="1" customWidth="1"/>
    <col min="7429" max="7429" width="25.42578125" style="1" customWidth="1"/>
    <col min="7430" max="7430" width="19" style="1" customWidth="1"/>
    <col min="7431" max="7431" width="6.5703125" style="1" customWidth="1"/>
    <col min="7432" max="7447" width="0" style="1" hidden="1" customWidth="1"/>
    <col min="7448" max="7679" width="9.140625" style="1"/>
    <col min="7680" max="7680" width="25.42578125" style="1" customWidth="1"/>
    <col min="7681" max="7681" width="32.7109375" style="1" customWidth="1"/>
    <col min="7682" max="7682" width="17.42578125" style="1" customWidth="1"/>
    <col min="7683" max="7683" width="17.28515625" style="1" customWidth="1"/>
    <col min="7684" max="7684" width="23.7109375" style="1" customWidth="1"/>
    <col min="7685" max="7685" width="25.42578125" style="1" customWidth="1"/>
    <col min="7686" max="7686" width="19" style="1" customWidth="1"/>
    <col min="7687" max="7687" width="6.5703125" style="1" customWidth="1"/>
    <col min="7688" max="7703" width="0" style="1" hidden="1" customWidth="1"/>
    <col min="7704" max="7935" width="9.140625" style="1"/>
    <col min="7936" max="7936" width="25.42578125" style="1" customWidth="1"/>
    <col min="7937" max="7937" width="32.7109375" style="1" customWidth="1"/>
    <col min="7938" max="7938" width="17.42578125" style="1" customWidth="1"/>
    <col min="7939" max="7939" width="17.28515625" style="1" customWidth="1"/>
    <col min="7940" max="7940" width="23.7109375" style="1" customWidth="1"/>
    <col min="7941" max="7941" width="25.42578125" style="1" customWidth="1"/>
    <col min="7942" max="7942" width="19" style="1" customWidth="1"/>
    <col min="7943" max="7943" width="6.5703125" style="1" customWidth="1"/>
    <col min="7944" max="7959" width="0" style="1" hidden="1" customWidth="1"/>
    <col min="7960" max="8191" width="9.140625" style="1"/>
    <col min="8192" max="8192" width="25.42578125" style="1" customWidth="1"/>
    <col min="8193" max="8193" width="32.7109375" style="1" customWidth="1"/>
    <col min="8194" max="8194" width="17.42578125" style="1" customWidth="1"/>
    <col min="8195" max="8195" width="17.28515625" style="1" customWidth="1"/>
    <col min="8196" max="8196" width="23.7109375" style="1" customWidth="1"/>
    <col min="8197" max="8197" width="25.42578125" style="1" customWidth="1"/>
    <col min="8198" max="8198" width="19" style="1" customWidth="1"/>
    <col min="8199" max="8199" width="6.5703125" style="1" customWidth="1"/>
    <col min="8200" max="8215" width="0" style="1" hidden="1" customWidth="1"/>
    <col min="8216" max="8447" width="9.140625" style="1"/>
    <col min="8448" max="8448" width="25.42578125" style="1" customWidth="1"/>
    <col min="8449" max="8449" width="32.7109375" style="1" customWidth="1"/>
    <col min="8450" max="8450" width="17.42578125" style="1" customWidth="1"/>
    <col min="8451" max="8451" width="17.28515625" style="1" customWidth="1"/>
    <col min="8452" max="8452" width="23.7109375" style="1" customWidth="1"/>
    <col min="8453" max="8453" width="25.42578125" style="1" customWidth="1"/>
    <col min="8454" max="8454" width="19" style="1" customWidth="1"/>
    <col min="8455" max="8455" width="6.5703125" style="1" customWidth="1"/>
    <col min="8456" max="8471" width="0" style="1" hidden="1" customWidth="1"/>
    <col min="8472" max="8703" width="9.140625" style="1"/>
    <col min="8704" max="8704" width="25.42578125" style="1" customWidth="1"/>
    <col min="8705" max="8705" width="32.7109375" style="1" customWidth="1"/>
    <col min="8706" max="8706" width="17.42578125" style="1" customWidth="1"/>
    <col min="8707" max="8707" width="17.28515625" style="1" customWidth="1"/>
    <col min="8708" max="8708" width="23.7109375" style="1" customWidth="1"/>
    <col min="8709" max="8709" width="25.42578125" style="1" customWidth="1"/>
    <col min="8710" max="8710" width="19" style="1" customWidth="1"/>
    <col min="8711" max="8711" width="6.5703125" style="1" customWidth="1"/>
    <col min="8712" max="8727" width="0" style="1" hidden="1" customWidth="1"/>
    <col min="8728" max="8959" width="9.140625" style="1"/>
    <col min="8960" max="8960" width="25.42578125" style="1" customWidth="1"/>
    <col min="8961" max="8961" width="32.7109375" style="1" customWidth="1"/>
    <col min="8962" max="8962" width="17.42578125" style="1" customWidth="1"/>
    <col min="8963" max="8963" width="17.28515625" style="1" customWidth="1"/>
    <col min="8964" max="8964" width="23.7109375" style="1" customWidth="1"/>
    <col min="8965" max="8965" width="25.42578125" style="1" customWidth="1"/>
    <col min="8966" max="8966" width="19" style="1" customWidth="1"/>
    <col min="8967" max="8967" width="6.5703125" style="1" customWidth="1"/>
    <col min="8968" max="8983" width="0" style="1" hidden="1" customWidth="1"/>
    <col min="8984" max="9215" width="9.140625" style="1"/>
    <col min="9216" max="9216" width="25.42578125" style="1" customWidth="1"/>
    <col min="9217" max="9217" width="32.7109375" style="1" customWidth="1"/>
    <col min="9218" max="9218" width="17.42578125" style="1" customWidth="1"/>
    <col min="9219" max="9219" width="17.28515625" style="1" customWidth="1"/>
    <col min="9220" max="9220" width="23.7109375" style="1" customWidth="1"/>
    <col min="9221" max="9221" width="25.42578125" style="1" customWidth="1"/>
    <col min="9222" max="9222" width="19" style="1" customWidth="1"/>
    <col min="9223" max="9223" width="6.5703125" style="1" customWidth="1"/>
    <col min="9224" max="9239" width="0" style="1" hidden="1" customWidth="1"/>
    <col min="9240" max="9471" width="9.140625" style="1"/>
    <col min="9472" max="9472" width="25.42578125" style="1" customWidth="1"/>
    <col min="9473" max="9473" width="32.7109375" style="1" customWidth="1"/>
    <col min="9474" max="9474" width="17.42578125" style="1" customWidth="1"/>
    <col min="9475" max="9475" width="17.28515625" style="1" customWidth="1"/>
    <col min="9476" max="9476" width="23.7109375" style="1" customWidth="1"/>
    <col min="9477" max="9477" width="25.42578125" style="1" customWidth="1"/>
    <col min="9478" max="9478" width="19" style="1" customWidth="1"/>
    <col min="9479" max="9479" width="6.5703125" style="1" customWidth="1"/>
    <col min="9480" max="9495" width="0" style="1" hidden="1" customWidth="1"/>
    <col min="9496" max="9727" width="9.140625" style="1"/>
    <col min="9728" max="9728" width="25.42578125" style="1" customWidth="1"/>
    <col min="9729" max="9729" width="32.7109375" style="1" customWidth="1"/>
    <col min="9730" max="9730" width="17.42578125" style="1" customWidth="1"/>
    <col min="9731" max="9731" width="17.28515625" style="1" customWidth="1"/>
    <col min="9732" max="9732" width="23.7109375" style="1" customWidth="1"/>
    <col min="9733" max="9733" width="25.42578125" style="1" customWidth="1"/>
    <col min="9734" max="9734" width="19" style="1" customWidth="1"/>
    <col min="9735" max="9735" width="6.5703125" style="1" customWidth="1"/>
    <col min="9736" max="9751" width="0" style="1" hidden="1" customWidth="1"/>
    <col min="9752" max="9983" width="9.140625" style="1"/>
    <col min="9984" max="9984" width="25.42578125" style="1" customWidth="1"/>
    <col min="9985" max="9985" width="32.7109375" style="1" customWidth="1"/>
    <col min="9986" max="9986" width="17.42578125" style="1" customWidth="1"/>
    <col min="9987" max="9987" width="17.28515625" style="1" customWidth="1"/>
    <col min="9988" max="9988" width="23.7109375" style="1" customWidth="1"/>
    <col min="9989" max="9989" width="25.42578125" style="1" customWidth="1"/>
    <col min="9990" max="9990" width="19" style="1" customWidth="1"/>
    <col min="9991" max="9991" width="6.5703125" style="1" customWidth="1"/>
    <col min="9992" max="10007" width="0" style="1" hidden="1" customWidth="1"/>
    <col min="10008" max="10239" width="9.140625" style="1"/>
    <col min="10240" max="10240" width="25.42578125" style="1" customWidth="1"/>
    <col min="10241" max="10241" width="32.7109375" style="1" customWidth="1"/>
    <col min="10242" max="10242" width="17.42578125" style="1" customWidth="1"/>
    <col min="10243" max="10243" width="17.28515625" style="1" customWidth="1"/>
    <col min="10244" max="10244" width="23.7109375" style="1" customWidth="1"/>
    <col min="10245" max="10245" width="25.42578125" style="1" customWidth="1"/>
    <col min="10246" max="10246" width="19" style="1" customWidth="1"/>
    <col min="10247" max="10247" width="6.5703125" style="1" customWidth="1"/>
    <col min="10248" max="10263" width="0" style="1" hidden="1" customWidth="1"/>
    <col min="10264" max="10495" width="9.140625" style="1"/>
    <col min="10496" max="10496" width="25.42578125" style="1" customWidth="1"/>
    <col min="10497" max="10497" width="32.7109375" style="1" customWidth="1"/>
    <col min="10498" max="10498" width="17.42578125" style="1" customWidth="1"/>
    <col min="10499" max="10499" width="17.28515625" style="1" customWidth="1"/>
    <col min="10500" max="10500" width="23.7109375" style="1" customWidth="1"/>
    <col min="10501" max="10501" width="25.42578125" style="1" customWidth="1"/>
    <col min="10502" max="10502" width="19" style="1" customWidth="1"/>
    <col min="10503" max="10503" width="6.5703125" style="1" customWidth="1"/>
    <col min="10504" max="10519" width="0" style="1" hidden="1" customWidth="1"/>
    <col min="10520" max="10751" width="9.140625" style="1"/>
    <col min="10752" max="10752" width="25.42578125" style="1" customWidth="1"/>
    <col min="10753" max="10753" width="32.7109375" style="1" customWidth="1"/>
    <col min="10754" max="10754" width="17.42578125" style="1" customWidth="1"/>
    <col min="10755" max="10755" width="17.28515625" style="1" customWidth="1"/>
    <col min="10756" max="10756" width="23.7109375" style="1" customWidth="1"/>
    <col min="10757" max="10757" width="25.42578125" style="1" customWidth="1"/>
    <col min="10758" max="10758" width="19" style="1" customWidth="1"/>
    <col min="10759" max="10759" width="6.5703125" style="1" customWidth="1"/>
    <col min="10760" max="10775" width="0" style="1" hidden="1" customWidth="1"/>
    <col min="10776" max="11007" width="9.140625" style="1"/>
    <col min="11008" max="11008" width="25.42578125" style="1" customWidth="1"/>
    <col min="11009" max="11009" width="32.7109375" style="1" customWidth="1"/>
    <col min="11010" max="11010" width="17.42578125" style="1" customWidth="1"/>
    <col min="11011" max="11011" width="17.28515625" style="1" customWidth="1"/>
    <col min="11012" max="11012" width="23.7109375" style="1" customWidth="1"/>
    <col min="11013" max="11013" width="25.42578125" style="1" customWidth="1"/>
    <col min="11014" max="11014" width="19" style="1" customWidth="1"/>
    <col min="11015" max="11015" width="6.5703125" style="1" customWidth="1"/>
    <col min="11016" max="11031" width="0" style="1" hidden="1" customWidth="1"/>
    <col min="11032" max="11263" width="9.140625" style="1"/>
    <col min="11264" max="11264" width="25.42578125" style="1" customWidth="1"/>
    <col min="11265" max="11265" width="32.7109375" style="1" customWidth="1"/>
    <col min="11266" max="11266" width="17.42578125" style="1" customWidth="1"/>
    <col min="11267" max="11267" width="17.28515625" style="1" customWidth="1"/>
    <col min="11268" max="11268" width="23.7109375" style="1" customWidth="1"/>
    <col min="11269" max="11269" width="25.42578125" style="1" customWidth="1"/>
    <col min="11270" max="11270" width="19" style="1" customWidth="1"/>
    <col min="11271" max="11271" width="6.5703125" style="1" customWidth="1"/>
    <col min="11272" max="11287" width="0" style="1" hidden="1" customWidth="1"/>
    <col min="11288" max="11519" width="9.140625" style="1"/>
    <col min="11520" max="11520" width="25.42578125" style="1" customWidth="1"/>
    <col min="11521" max="11521" width="32.7109375" style="1" customWidth="1"/>
    <col min="11522" max="11522" width="17.42578125" style="1" customWidth="1"/>
    <col min="11523" max="11523" width="17.28515625" style="1" customWidth="1"/>
    <col min="11524" max="11524" width="23.7109375" style="1" customWidth="1"/>
    <col min="11525" max="11525" width="25.42578125" style="1" customWidth="1"/>
    <col min="11526" max="11526" width="19" style="1" customWidth="1"/>
    <col min="11527" max="11527" width="6.5703125" style="1" customWidth="1"/>
    <col min="11528" max="11543" width="0" style="1" hidden="1" customWidth="1"/>
    <col min="11544" max="11775" width="9.140625" style="1"/>
    <col min="11776" max="11776" width="25.42578125" style="1" customWidth="1"/>
    <col min="11777" max="11777" width="32.7109375" style="1" customWidth="1"/>
    <col min="11778" max="11778" width="17.42578125" style="1" customWidth="1"/>
    <col min="11779" max="11779" width="17.28515625" style="1" customWidth="1"/>
    <col min="11780" max="11780" width="23.7109375" style="1" customWidth="1"/>
    <col min="11781" max="11781" width="25.42578125" style="1" customWidth="1"/>
    <col min="11782" max="11782" width="19" style="1" customWidth="1"/>
    <col min="11783" max="11783" width="6.5703125" style="1" customWidth="1"/>
    <col min="11784" max="11799" width="0" style="1" hidden="1" customWidth="1"/>
    <col min="11800" max="12031" width="9.140625" style="1"/>
    <col min="12032" max="12032" width="25.42578125" style="1" customWidth="1"/>
    <col min="12033" max="12033" width="32.7109375" style="1" customWidth="1"/>
    <col min="12034" max="12034" width="17.42578125" style="1" customWidth="1"/>
    <col min="12035" max="12035" width="17.28515625" style="1" customWidth="1"/>
    <col min="12036" max="12036" width="23.7109375" style="1" customWidth="1"/>
    <col min="12037" max="12037" width="25.42578125" style="1" customWidth="1"/>
    <col min="12038" max="12038" width="19" style="1" customWidth="1"/>
    <col min="12039" max="12039" width="6.5703125" style="1" customWidth="1"/>
    <col min="12040" max="12055" width="0" style="1" hidden="1" customWidth="1"/>
    <col min="12056" max="12287" width="9.140625" style="1"/>
    <col min="12288" max="12288" width="25.42578125" style="1" customWidth="1"/>
    <col min="12289" max="12289" width="32.7109375" style="1" customWidth="1"/>
    <col min="12290" max="12290" width="17.42578125" style="1" customWidth="1"/>
    <col min="12291" max="12291" width="17.28515625" style="1" customWidth="1"/>
    <col min="12292" max="12292" width="23.7109375" style="1" customWidth="1"/>
    <col min="12293" max="12293" width="25.42578125" style="1" customWidth="1"/>
    <col min="12294" max="12294" width="19" style="1" customWidth="1"/>
    <col min="12295" max="12295" width="6.5703125" style="1" customWidth="1"/>
    <col min="12296" max="12311" width="0" style="1" hidden="1" customWidth="1"/>
    <col min="12312" max="12543" width="9.140625" style="1"/>
    <col min="12544" max="12544" width="25.42578125" style="1" customWidth="1"/>
    <col min="12545" max="12545" width="32.7109375" style="1" customWidth="1"/>
    <col min="12546" max="12546" width="17.42578125" style="1" customWidth="1"/>
    <col min="12547" max="12547" width="17.28515625" style="1" customWidth="1"/>
    <col min="12548" max="12548" width="23.7109375" style="1" customWidth="1"/>
    <col min="12549" max="12549" width="25.42578125" style="1" customWidth="1"/>
    <col min="12550" max="12550" width="19" style="1" customWidth="1"/>
    <col min="12551" max="12551" width="6.5703125" style="1" customWidth="1"/>
    <col min="12552" max="12567" width="0" style="1" hidden="1" customWidth="1"/>
    <col min="12568" max="12799" width="9.140625" style="1"/>
    <col min="12800" max="12800" width="25.42578125" style="1" customWidth="1"/>
    <col min="12801" max="12801" width="32.7109375" style="1" customWidth="1"/>
    <col min="12802" max="12802" width="17.42578125" style="1" customWidth="1"/>
    <col min="12803" max="12803" width="17.28515625" style="1" customWidth="1"/>
    <col min="12804" max="12804" width="23.7109375" style="1" customWidth="1"/>
    <col min="12805" max="12805" width="25.42578125" style="1" customWidth="1"/>
    <col min="12806" max="12806" width="19" style="1" customWidth="1"/>
    <col min="12807" max="12807" width="6.5703125" style="1" customWidth="1"/>
    <col min="12808" max="12823" width="0" style="1" hidden="1" customWidth="1"/>
    <col min="12824" max="13055" width="9.140625" style="1"/>
    <col min="13056" max="13056" width="25.42578125" style="1" customWidth="1"/>
    <col min="13057" max="13057" width="32.7109375" style="1" customWidth="1"/>
    <col min="13058" max="13058" width="17.42578125" style="1" customWidth="1"/>
    <col min="13059" max="13059" width="17.28515625" style="1" customWidth="1"/>
    <col min="13060" max="13060" width="23.7109375" style="1" customWidth="1"/>
    <col min="13061" max="13061" width="25.42578125" style="1" customWidth="1"/>
    <col min="13062" max="13062" width="19" style="1" customWidth="1"/>
    <col min="13063" max="13063" width="6.5703125" style="1" customWidth="1"/>
    <col min="13064" max="13079" width="0" style="1" hidden="1" customWidth="1"/>
    <col min="13080" max="13311" width="9.140625" style="1"/>
    <col min="13312" max="13312" width="25.42578125" style="1" customWidth="1"/>
    <col min="13313" max="13313" width="32.7109375" style="1" customWidth="1"/>
    <col min="13314" max="13314" width="17.42578125" style="1" customWidth="1"/>
    <col min="13315" max="13315" width="17.28515625" style="1" customWidth="1"/>
    <col min="13316" max="13316" width="23.7109375" style="1" customWidth="1"/>
    <col min="13317" max="13317" width="25.42578125" style="1" customWidth="1"/>
    <col min="13318" max="13318" width="19" style="1" customWidth="1"/>
    <col min="13319" max="13319" width="6.5703125" style="1" customWidth="1"/>
    <col min="13320" max="13335" width="0" style="1" hidden="1" customWidth="1"/>
    <col min="13336" max="13567" width="9.140625" style="1"/>
    <col min="13568" max="13568" width="25.42578125" style="1" customWidth="1"/>
    <col min="13569" max="13569" width="32.7109375" style="1" customWidth="1"/>
    <col min="13570" max="13570" width="17.42578125" style="1" customWidth="1"/>
    <col min="13571" max="13571" width="17.28515625" style="1" customWidth="1"/>
    <col min="13572" max="13572" width="23.7109375" style="1" customWidth="1"/>
    <col min="13573" max="13573" width="25.42578125" style="1" customWidth="1"/>
    <col min="13574" max="13574" width="19" style="1" customWidth="1"/>
    <col min="13575" max="13575" width="6.5703125" style="1" customWidth="1"/>
    <col min="13576" max="13591" width="0" style="1" hidden="1" customWidth="1"/>
    <col min="13592" max="13823" width="9.140625" style="1"/>
    <col min="13824" max="13824" width="25.42578125" style="1" customWidth="1"/>
    <col min="13825" max="13825" width="32.7109375" style="1" customWidth="1"/>
    <col min="13826" max="13826" width="17.42578125" style="1" customWidth="1"/>
    <col min="13827" max="13827" width="17.28515625" style="1" customWidth="1"/>
    <col min="13828" max="13828" width="23.7109375" style="1" customWidth="1"/>
    <col min="13829" max="13829" width="25.42578125" style="1" customWidth="1"/>
    <col min="13830" max="13830" width="19" style="1" customWidth="1"/>
    <col min="13831" max="13831" width="6.5703125" style="1" customWidth="1"/>
    <col min="13832" max="13847" width="0" style="1" hidden="1" customWidth="1"/>
    <col min="13848" max="14079" width="9.140625" style="1"/>
    <col min="14080" max="14080" width="25.42578125" style="1" customWidth="1"/>
    <col min="14081" max="14081" width="32.7109375" style="1" customWidth="1"/>
    <col min="14082" max="14082" width="17.42578125" style="1" customWidth="1"/>
    <col min="14083" max="14083" width="17.28515625" style="1" customWidth="1"/>
    <col min="14084" max="14084" width="23.7109375" style="1" customWidth="1"/>
    <col min="14085" max="14085" width="25.42578125" style="1" customWidth="1"/>
    <col min="14086" max="14086" width="19" style="1" customWidth="1"/>
    <col min="14087" max="14087" width="6.5703125" style="1" customWidth="1"/>
    <col min="14088" max="14103" width="0" style="1" hidden="1" customWidth="1"/>
    <col min="14104" max="14335" width="9.140625" style="1"/>
    <col min="14336" max="14336" width="25.42578125" style="1" customWidth="1"/>
    <col min="14337" max="14337" width="32.7109375" style="1" customWidth="1"/>
    <col min="14338" max="14338" width="17.42578125" style="1" customWidth="1"/>
    <col min="14339" max="14339" width="17.28515625" style="1" customWidth="1"/>
    <col min="14340" max="14340" width="23.7109375" style="1" customWidth="1"/>
    <col min="14341" max="14341" width="25.42578125" style="1" customWidth="1"/>
    <col min="14342" max="14342" width="19" style="1" customWidth="1"/>
    <col min="14343" max="14343" width="6.5703125" style="1" customWidth="1"/>
    <col min="14344" max="14359" width="0" style="1" hidden="1" customWidth="1"/>
    <col min="14360" max="14591" width="9.140625" style="1"/>
    <col min="14592" max="14592" width="25.42578125" style="1" customWidth="1"/>
    <col min="14593" max="14593" width="32.7109375" style="1" customWidth="1"/>
    <col min="14594" max="14594" width="17.42578125" style="1" customWidth="1"/>
    <col min="14595" max="14595" width="17.28515625" style="1" customWidth="1"/>
    <col min="14596" max="14596" width="23.7109375" style="1" customWidth="1"/>
    <col min="14597" max="14597" width="25.42578125" style="1" customWidth="1"/>
    <col min="14598" max="14598" width="19" style="1" customWidth="1"/>
    <col min="14599" max="14599" width="6.5703125" style="1" customWidth="1"/>
    <col min="14600" max="14615" width="0" style="1" hidden="1" customWidth="1"/>
    <col min="14616" max="14847" width="9.140625" style="1"/>
    <col min="14848" max="14848" width="25.42578125" style="1" customWidth="1"/>
    <col min="14849" max="14849" width="32.7109375" style="1" customWidth="1"/>
    <col min="14850" max="14850" width="17.42578125" style="1" customWidth="1"/>
    <col min="14851" max="14851" width="17.28515625" style="1" customWidth="1"/>
    <col min="14852" max="14852" width="23.7109375" style="1" customWidth="1"/>
    <col min="14853" max="14853" width="25.42578125" style="1" customWidth="1"/>
    <col min="14854" max="14854" width="19" style="1" customWidth="1"/>
    <col min="14855" max="14855" width="6.5703125" style="1" customWidth="1"/>
    <col min="14856" max="14871" width="0" style="1" hidden="1" customWidth="1"/>
    <col min="14872" max="15103" width="9.140625" style="1"/>
    <col min="15104" max="15104" width="25.42578125" style="1" customWidth="1"/>
    <col min="15105" max="15105" width="32.7109375" style="1" customWidth="1"/>
    <col min="15106" max="15106" width="17.42578125" style="1" customWidth="1"/>
    <col min="15107" max="15107" width="17.28515625" style="1" customWidth="1"/>
    <col min="15108" max="15108" width="23.7109375" style="1" customWidth="1"/>
    <col min="15109" max="15109" width="25.42578125" style="1" customWidth="1"/>
    <col min="15110" max="15110" width="19" style="1" customWidth="1"/>
    <col min="15111" max="15111" width="6.5703125" style="1" customWidth="1"/>
    <col min="15112" max="15127" width="0" style="1" hidden="1" customWidth="1"/>
    <col min="15128" max="15359" width="9.140625" style="1"/>
    <col min="15360" max="15360" width="25.42578125" style="1" customWidth="1"/>
    <col min="15361" max="15361" width="32.7109375" style="1" customWidth="1"/>
    <col min="15362" max="15362" width="17.42578125" style="1" customWidth="1"/>
    <col min="15363" max="15363" width="17.28515625" style="1" customWidth="1"/>
    <col min="15364" max="15364" width="23.7109375" style="1" customWidth="1"/>
    <col min="15365" max="15365" width="25.42578125" style="1" customWidth="1"/>
    <col min="15366" max="15366" width="19" style="1" customWidth="1"/>
    <col min="15367" max="15367" width="6.5703125" style="1" customWidth="1"/>
    <col min="15368" max="15383" width="0" style="1" hidden="1" customWidth="1"/>
    <col min="15384" max="15615" width="9.140625" style="1"/>
    <col min="15616" max="15616" width="25.42578125" style="1" customWidth="1"/>
    <col min="15617" max="15617" width="32.7109375" style="1" customWidth="1"/>
    <col min="15618" max="15618" width="17.42578125" style="1" customWidth="1"/>
    <col min="15619" max="15619" width="17.28515625" style="1" customWidth="1"/>
    <col min="15620" max="15620" width="23.7109375" style="1" customWidth="1"/>
    <col min="15621" max="15621" width="25.42578125" style="1" customWidth="1"/>
    <col min="15622" max="15622" width="19" style="1" customWidth="1"/>
    <col min="15623" max="15623" width="6.5703125" style="1" customWidth="1"/>
    <col min="15624" max="15639" width="0" style="1" hidden="1" customWidth="1"/>
    <col min="15640" max="15871" width="9.140625" style="1"/>
    <col min="15872" max="15872" width="25.42578125" style="1" customWidth="1"/>
    <col min="15873" max="15873" width="32.7109375" style="1" customWidth="1"/>
    <col min="15874" max="15874" width="17.42578125" style="1" customWidth="1"/>
    <col min="15875" max="15875" width="17.28515625" style="1" customWidth="1"/>
    <col min="15876" max="15876" width="23.7109375" style="1" customWidth="1"/>
    <col min="15877" max="15877" width="25.42578125" style="1" customWidth="1"/>
    <col min="15878" max="15878" width="19" style="1" customWidth="1"/>
    <col min="15879" max="15879" width="6.5703125" style="1" customWidth="1"/>
    <col min="15880" max="15895" width="0" style="1" hidden="1" customWidth="1"/>
    <col min="15896" max="16127" width="9.140625" style="1"/>
    <col min="16128" max="16128" width="25.42578125" style="1" customWidth="1"/>
    <col min="16129" max="16129" width="32.7109375" style="1" customWidth="1"/>
    <col min="16130" max="16130" width="17.42578125" style="1" customWidth="1"/>
    <col min="16131" max="16131" width="17.28515625" style="1" customWidth="1"/>
    <col min="16132" max="16132" width="23.7109375" style="1" customWidth="1"/>
    <col min="16133" max="16133" width="25.42578125" style="1" customWidth="1"/>
    <col min="16134" max="16134" width="19" style="1" customWidth="1"/>
    <col min="16135" max="16135" width="6.5703125" style="1" customWidth="1"/>
    <col min="16136" max="16151" width="0" style="1" hidden="1" customWidth="1"/>
    <col min="16152" max="16384" width="9.140625" style="1"/>
  </cols>
  <sheetData>
    <row r="1" spans="2:22" ht="42.75" customHeight="1" thickBot="1" x14ac:dyDescent="0.25">
      <c r="B1" s="277" t="s">
        <v>102</v>
      </c>
      <c r="C1" s="278"/>
      <c r="D1" s="278"/>
      <c r="E1" s="145" t="s">
        <v>132</v>
      </c>
      <c r="F1" s="146" t="str">
        <f>K11</f>
        <v>December</v>
      </c>
      <c r="G1" s="146">
        <f>K10</f>
        <v>2025</v>
      </c>
      <c r="H1" s="147"/>
      <c r="I1" s="144"/>
      <c r="J1" s="143" t="s">
        <v>131</v>
      </c>
      <c r="K1" s="143"/>
      <c r="L1" s="143"/>
      <c r="M1" s="141"/>
      <c r="N1" s="141"/>
      <c r="O1" s="141"/>
      <c r="P1" s="142"/>
      <c r="Q1" s="142"/>
      <c r="R1" s="142"/>
      <c r="S1" s="142"/>
      <c r="T1" s="141"/>
      <c r="U1" s="141"/>
    </row>
    <row r="2" spans="2:22" ht="8.25" customHeight="1" thickBot="1" x14ac:dyDescent="0.25">
      <c r="B2" s="140"/>
      <c r="C2" s="134"/>
      <c r="D2" s="134"/>
      <c r="E2" s="134"/>
      <c r="F2" s="134"/>
      <c r="G2" s="134"/>
      <c r="H2" s="134"/>
      <c r="I2" s="46"/>
    </row>
    <row r="3" spans="2:22" ht="20.25" customHeight="1" x14ac:dyDescent="0.2">
      <c r="B3" s="139" t="s">
        <v>130</v>
      </c>
      <c r="C3" s="279" t="s">
        <v>129</v>
      </c>
      <c r="D3" s="279"/>
      <c r="E3" s="279"/>
      <c r="F3" s="138" t="s">
        <v>128</v>
      </c>
      <c r="G3" s="279" t="s">
        <v>127</v>
      </c>
      <c r="H3" s="280"/>
      <c r="I3" s="46"/>
    </row>
    <row r="4" spans="2:22" ht="62.25" customHeight="1" thickBot="1" x14ac:dyDescent="0.25">
      <c r="B4" s="137" t="s">
        <v>126</v>
      </c>
      <c r="C4" s="281" t="s">
        <v>125</v>
      </c>
      <c r="D4" s="282"/>
      <c r="E4" s="282"/>
      <c r="F4" s="172" t="s">
        <v>133</v>
      </c>
      <c r="G4" s="282" t="s">
        <v>134</v>
      </c>
      <c r="H4" s="283"/>
      <c r="I4" s="135"/>
    </row>
    <row r="5" spans="2:22" ht="20.25" customHeight="1" thickBot="1" x14ac:dyDescent="0.25">
      <c r="B5" s="134"/>
      <c r="C5" s="134"/>
      <c r="D5" s="134"/>
      <c r="E5" s="134"/>
      <c r="F5" s="134"/>
      <c r="G5" s="134"/>
      <c r="H5" s="134"/>
      <c r="I5" s="46"/>
    </row>
    <row r="6" spans="2:22" ht="24" customHeight="1" x14ac:dyDescent="0.2">
      <c r="B6" s="284" t="s">
        <v>124</v>
      </c>
      <c r="C6" s="284"/>
      <c r="D6" s="284"/>
      <c r="E6" s="284"/>
      <c r="F6" s="285" t="str">
        <f>CONCATENATE(F1," 1, ",G1)</f>
        <v>December 1, 2025</v>
      </c>
      <c r="G6" s="285" t="e">
        <f>CONCATENATE(#REF!," 1, ",#REF!)</f>
        <v>#REF!</v>
      </c>
      <c r="H6" s="148"/>
      <c r="I6" s="46"/>
      <c r="M6" s="260" t="s">
        <v>123</v>
      </c>
      <c r="N6" s="184"/>
      <c r="P6" s="265" t="s">
        <v>122</v>
      </c>
      <c r="Q6" s="266"/>
      <c r="R6" s="266"/>
      <c r="S6" s="267"/>
      <c r="V6" s="4"/>
    </row>
    <row r="7" spans="2:22" ht="24" customHeight="1" thickBot="1" x14ac:dyDescent="0.25">
      <c r="B7" s="271" t="s">
        <v>135</v>
      </c>
      <c r="C7" s="271"/>
      <c r="D7" s="271"/>
      <c r="E7" s="271"/>
      <c r="F7" s="125">
        <v>593</v>
      </c>
      <c r="G7" s="5" t="s">
        <v>105</v>
      </c>
      <c r="H7" s="5"/>
      <c r="I7" s="124"/>
      <c r="M7" s="261"/>
      <c r="N7" s="262"/>
      <c r="P7" s="268"/>
      <c r="Q7" s="269"/>
      <c r="R7" s="269"/>
      <c r="S7" s="270"/>
    </row>
    <row r="8" spans="2:22" ht="24" customHeight="1" thickBot="1" x14ac:dyDescent="0.25">
      <c r="B8" s="219" t="s">
        <v>136</v>
      </c>
      <c r="C8" s="219"/>
      <c r="D8" s="219"/>
      <c r="E8" s="219"/>
      <c r="F8" s="219"/>
      <c r="G8" s="219"/>
      <c r="H8" s="219"/>
      <c r="I8" s="121"/>
      <c r="M8" s="263"/>
      <c r="N8" s="264"/>
      <c r="P8" s="272" t="s">
        <v>118</v>
      </c>
      <c r="Q8" s="273"/>
      <c r="R8" s="273"/>
      <c r="S8" s="274"/>
      <c r="U8" s="133" t="s">
        <v>121</v>
      </c>
    </row>
    <row r="9" spans="2:22" ht="24" customHeight="1" thickBot="1" x14ac:dyDescent="0.25">
      <c r="B9" s="219" t="s">
        <v>120</v>
      </c>
      <c r="C9" s="219"/>
      <c r="D9" s="219"/>
      <c r="E9" s="219"/>
      <c r="F9" s="219"/>
      <c r="G9" s="219"/>
      <c r="H9" s="219"/>
      <c r="I9" s="121"/>
      <c r="J9" s="275" t="s">
        <v>119</v>
      </c>
      <c r="K9" s="276"/>
      <c r="L9" s="132"/>
      <c r="M9" s="103" t="s">
        <v>118</v>
      </c>
      <c r="N9" s="101">
        <v>2025</v>
      </c>
      <c r="P9" s="131" t="s">
        <v>117</v>
      </c>
      <c r="Q9" s="130" t="s">
        <v>116</v>
      </c>
      <c r="R9" s="130" t="s">
        <v>115</v>
      </c>
      <c r="S9" s="130" t="s">
        <v>114</v>
      </c>
      <c r="U9" s="129" t="s">
        <v>113</v>
      </c>
    </row>
    <row r="10" spans="2:22" ht="24" customHeight="1" thickBot="1" x14ac:dyDescent="0.25">
      <c r="B10" s="237" t="s">
        <v>112</v>
      </c>
      <c r="C10" s="237"/>
      <c r="D10" s="253" t="str">
        <f>CONCATENATE("The ",F1," ",G1," Average is")</f>
        <v>The December 2025 Average is</v>
      </c>
      <c r="E10" s="253"/>
      <c r="F10" s="253"/>
      <c r="G10" s="149">
        <f>K15</f>
        <v>634</v>
      </c>
      <c r="H10" s="150" t="s">
        <v>111</v>
      </c>
      <c r="I10" s="128"/>
      <c r="J10" s="120" t="s">
        <v>110</v>
      </c>
      <c r="K10" s="126">
        <v>2025</v>
      </c>
      <c r="M10" s="65" t="s">
        <v>85</v>
      </c>
      <c r="N10" s="101" t="s">
        <v>84</v>
      </c>
      <c r="P10" s="231">
        <v>45748</v>
      </c>
      <c r="Q10" s="234">
        <v>485.56</v>
      </c>
      <c r="R10" s="93">
        <v>45839</v>
      </c>
      <c r="S10" s="254">
        <v>45627</v>
      </c>
      <c r="U10" s="123" t="s">
        <v>109</v>
      </c>
    </row>
    <row r="11" spans="2:22" ht="24" customHeight="1" thickBot="1" x14ac:dyDescent="0.25">
      <c r="B11" s="257" t="s">
        <v>108</v>
      </c>
      <c r="C11" s="257"/>
      <c r="D11" s="257"/>
      <c r="E11" s="257"/>
      <c r="F11" s="257"/>
      <c r="G11" s="257"/>
      <c r="H11" s="257"/>
      <c r="I11" s="127"/>
      <c r="J11" s="120" t="s">
        <v>107</v>
      </c>
      <c r="K11" s="126" t="s">
        <v>52</v>
      </c>
      <c r="M11" s="65" t="s">
        <v>81</v>
      </c>
      <c r="N11" s="64" t="s">
        <v>5</v>
      </c>
      <c r="P11" s="232"/>
      <c r="Q11" s="235"/>
      <c r="R11" s="92">
        <v>45870</v>
      </c>
      <c r="S11" s="255"/>
      <c r="U11" s="123" t="s">
        <v>106</v>
      </c>
    </row>
    <row r="12" spans="2:22" ht="24" customHeight="1" thickBot="1" x14ac:dyDescent="0.25">
      <c r="B12" s="219" t="s">
        <v>137</v>
      </c>
      <c r="C12" s="219"/>
      <c r="D12" s="219"/>
      <c r="E12" s="219"/>
      <c r="F12" s="125">
        <v>593</v>
      </c>
      <c r="G12" s="5" t="s">
        <v>105</v>
      </c>
      <c r="I12" s="124"/>
      <c r="J12" s="114"/>
      <c r="K12" s="113"/>
      <c r="M12" s="65" t="s">
        <v>80</v>
      </c>
      <c r="N12" s="64" t="s">
        <v>5</v>
      </c>
      <c r="P12" s="233"/>
      <c r="Q12" s="236"/>
      <c r="R12" s="92">
        <v>45901</v>
      </c>
      <c r="S12" s="255"/>
      <c r="U12" s="123" t="s">
        <v>104</v>
      </c>
    </row>
    <row r="13" spans="2:22" ht="24" customHeight="1" thickBot="1" x14ac:dyDescent="0.25">
      <c r="B13" s="219" t="s">
        <v>103</v>
      </c>
      <c r="C13" s="219"/>
      <c r="D13" s="219"/>
      <c r="E13" s="219"/>
      <c r="F13" s="219"/>
      <c r="G13" s="219"/>
      <c r="H13" s="219"/>
      <c r="I13" s="121"/>
      <c r="J13" s="258" t="s">
        <v>102</v>
      </c>
      <c r="K13" s="259"/>
      <c r="M13" s="65" t="s">
        <v>78</v>
      </c>
      <c r="N13" s="64" t="s">
        <v>5</v>
      </c>
      <c r="P13" s="231" t="s">
        <v>144</v>
      </c>
      <c r="Q13" s="234">
        <v>488.31400000000002</v>
      </c>
      <c r="R13" s="93">
        <v>45931</v>
      </c>
      <c r="S13" s="255"/>
      <c r="U13" s="122" t="s">
        <v>101</v>
      </c>
    </row>
    <row r="14" spans="2:22" ht="24" customHeight="1" thickBot="1" x14ac:dyDescent="0.25">
      <c r="B14" s="219"/>
      <c r="C14" s="219"/>
      <c r="D14" s="219"/>
      <c r="E14" s="219"/>
      <c r="F14" s="219"/>
      <c r="G14" s="219"/>
      <c r="H14" s="219"/>
      <c r="I14" s="121"/>
      <c r="J14" s="120" t="s">
        <v>100</v>
      </c>
      <c r="K14" s="119">
        <v>593</v>
      </c>
      <c r="M14" s="65" t="s">
        <v>75</v>
      </c>
      <c r="N14" s="64">
        <v>621</v>
      </c>
      <c r="P14" s="232"/>
      <c r="Q14" s="235"/>
      <c r="R14" s="92">
        <v>45962</v>
      </c>
      <c r="S14" s="255"/>
    </row>
    <row r="15" spans="2:22" ht="56.25" customHeight="1" thickBot="1" x14ac:dyDescent="0.25">
      <c r="B15" s="248" t="s">
        <v>141</v>
      </c>
      <c r="C15" s="249"/>
      <c r="D15" s="249"/>
      <c r="E15" s="249"/>
      <c r="F15" s="249"/>
      <c r="G15" s="249"/>
      <c r="H15" s="250"/>
      <c r="I15" s="118"/>
      <c r="J15" s="117" t="s">
        <v>99</v>
      </c>
      <c r="K15" s="116">
        <v>634</v>
      </c>
      <c r="M15" s="65" t="s">
        <v>73</v>
      </c>
      <c r="N15" s="64">
        <v>626</v>
      </c>
      <c r="P15" s="233"/>
      <c r="Q15" s="236"/>
      <c r="R15" s="92">
        <v>45992</v>
      </c>
      <c r="S15" s="255"/>
    </row>
    <row r="16" spans="2:22" ht="24" customHeight="1" thickBot="1" x14ac:dyDescent="0.25">
      <c r="B16" s="251" t="s">
        <v>142</v>
      </c>
      <c r="C16" s="252"/>
      <c r="D16" s="252"/>
      <c r="E16" s="252"/>
      <c r="F16" s="252"/>
      <c r="G16" s="252"/>
      <c r="H16" s="252"/>
      <c r="I16" s="115"/>
      <c r="J16" s="114"/>
      <c r="K16" s="113"/>
      <c r="M16" s="65" t="s">
        <v>70</v>
      </c>
      <c r="N16" s="64">
        <v>632</v>
      </c>
      <c r="P16" s="231">
        <v>45931</v>
      </c>
      <c r="Q16" s="234"/>
      <c r="R16" s="93">
        <v>46023</v>
      </c>
      <c r="S16" s="255"/>
      <c r="U16" s="100"/>
    </row>
    <row r="17" spans="2:21" ht="40.5" customHeight="1" thickBot="1" x14ac:dyDescent="0.25">
      <c r="B17" s="228" t="s">
        <v>98</v>
      </c>
      <c r="C17" s="229"/>
      <c r="D17" s="229"/>
      <c r="E17" s="229"/>
      <c r="F17" s="229"/>
      <c r="G17" s="229"/>
      <c r="H17" s="230"/>
      <c r="I17" s="46"/>
      <c r="J17" s="112" t="s">
        <v>97</v>
      </c>
      <c r="K17" s="111">
        <v>45809</v>
      </c>
      <c r="M17" s="65" t="s">
        <v>67</v>
      </c>
      <c r="N17" s="64">
        <v>646</v>
      </c>
      <c r="P17" s="233"/>
      <c r="Q17" s="236"/>
      <c r="R17" s="92">
        <v>46082</v>
      </c>
      <c r="S17" s="255"/>
      <c r="U17" s="100"/>
    </row>
    <row r="18" spans="2:21" ht="56.25" customHeight="1" thickBot="1" x14ac:dyDescent="0.25">
      <c r="B18" s="45" t="s">
        <v>44</v>
      </c>
      <c r="C18" s="44" t="s">
        <v>43</v>
      </c>
      <c r="D18" s="43" t="s">
        <v>42</v>
      </c>
      <c r="E18" s="43" t="s">
        <v>96</v>
      </c>
      <c r="F18" s="43" t="s">
        <v>40</v>
      </c>
      <c r="G18" s="244" t="s">
        <v>39</v>
      </c>
      <c r="H18" s="245"/>
      <c r="I18" s="42"/>
      <c r="J18" s="110" t="s">
        <v>95</v>
      </c>
      <c r="K18" s="109">
        <v>488.31400000000002</v>
      </c>
      <c r="M18" s="65" t="s">
        <v>64</v>
      </c>
      <c r="N18" s="64">
        <v>648</v>
      </c>
      <c r="P18" s="231">
        <v>46023</v>
      </c>
      <c r="Q18" s="234"/>
      <c r="R18" s="93">
        <v>46113</v>
      </c>
      <c r="S18" s="255"/>
      <c r="U18" s="100"/>
    </row>
    <row r="19" spans="2:21" ht="21.75" customHeight="1" thickBot="1" x14ac:dyDescent="0.25">
      <c r="B19" s="73">
        <v>302.01</v>
      </c>
      <c r="C19" s="72" t="s">
        <v>74</v>
      </c>
      <c r="D19" s="71">
        <v>3.75</v>
      </c>
      <c r="E19" s="70">
        <v>0</v>
      </c>
      <c r="F19" s="69">
        <f t="shared" ref="F19:F29" si="0">D19+E19</f>
        <v>3.75</v>
      </c>
      <c r="G19" s="246">
        <f t="shared" ref="G19:G29" si="1">IF((ABS(($K$15-$K$14)*F19/100))&gt;0.1, ($K$15-$K$14)*F19/100, 0)</f>
        <v>1.5375000000000001</v>
      </c>
      <c r="H19" s="247" t="e">
        <f>IF((ABS((J15-J14)*E19/100))&gt;0.1, (J15-J14)*E19/100, 0)</f>
        <v>#VALUE!</v>
      </c>
      <c r="I19" s="32"/>
      <c r="J19" s="107" t="s">
        <v>94</v>
      </c>
      <c r="K19" s="108" t="s">
        <v>139</v>
      </c>
      <c r="M19" s="65" t="s">
        <v>61</v>
      </c>
      <c r="N19" s="64">
        <v>642</v>
      </c>
      <c r="P19" s="232"/>
      <c r="Q19" s="235"/>
      <c r="R19" s="92">
        <v>46143</v>
      </c>
      <c r="S19" s="255"/>
      <c r="U19" s="100"/>
    </row>
    <row r="20" spans="2:21" ht="21.75" customHeight="1" thickBot="1" x14ac:dyDescent="0.25">
      <c r="B20" s="38" t="s">
        <v>72</v>
      </c>
      <c r="C20" s="67" t="s">
        <v>71</v>
      </c>
      <c r="D20" s="36">
        <v>6.85</v>
      </c>
      <c r="E20" s="36">
        <v>1</v>
      </c>
      <c r="F20" s="57">
        <f t="shared" si="0"/>
        <v>7.85</v>
      </c>
      <c r="G20" s="238">
        <f t="shared" si="1"/>
        <v>3.2184999999999997</v>
      </c>
      <c r="H20" s="239" t="e">
        <f>IF((ABS((#REF!-J15)*E20/100))&gt;0.1, (#REF!-J15)*E20/100, 0)</f>
        <v>#REF!</v>
      </c>
      <c r="I20" s="32"/>
      <c r="J20" s="107" t="s">
        <v>93</v>
      </c>
      <c r="K20" s="106">
        <v>459.404</v>
      </c>
      <c r="M20" s="65" t="s">
        <v>58</v>
      </c>
      <c r="N20" s="64">
        <v>642</v>
      </c>
      <c r="P20" s="233"/>
      <c r="Q20" s="236"/>
      <c r="R20" s="92">
        <v>46174</v>
      </c>
      <c r="S20" s="255"/>
      <c r="U20" s="100"/>
    </row>
    <row r="21" spans="2:21" ht="21.75" customHeight="1" thickBot="1" x14ac:dyDescent="0.25">
      <c r="B21" s="38" t="s">
        <v>69</v>
      </c>
      <c r="C21" s="67" t="s">
        <v>68</v>
      </c>
      <c r="D21" s="36">
        <v>6.85</v>
      </c>
      <c r="E21" s="36">
        <v>1</v>
      </c>
      <c r="F21" s="57">
        <f t="shared" si="0"/>
        <v>7.85</v>
      </c>
      <c r="G21" s="238">
        <f t="shared" si="1"/>
        <v>3.2184999999999997</v>
      </c>
      <c r="H21" s="239" t="e">
        <f>IF((ABS((#REF!-#REF!)*E21/100))&gt;0.1, (#REF!-#REF!)*E21/100, 0)</f>
        <v>#REF!</v>
      </c>
      <c r="I21" s="32"/>
      <c r="J21" s="105" t="s">
        <v>92</v>
      </c>
      <c r="K21" s="104">
        <v>45962</v>
      </c>
      <c r="L21" s="1"/>
      <c r="M21" s="65" t="s">
        <v>55</v>
      </c>
      <c r="N21" s="64">
        <v>638</v>
      </c>
      <c r="P21" s="231">
        <v>46113</v>
      </c>
      <c r="Q21" s="234"/>
      <c r="R21" s="93">
        <v>46204</v>
      </c>
      <c r="S21" s="255"/>
      <c r="U21" s="100"/>
    </row>
    <row r="22" spans="2:21" ht="22.5" customHeight="1" thickBot="1" x14ac:dyDescent="0.25">
      <c r="B22" s="38" t="s">
        <v>66</v>
      </c>
      <c r="C22" s="67" t="s">
        <v>65</v>
      </c>
      <c r="D22" s="36">
        <v>6.85</v>
      </c>
      <c r="E22" s="36">
        <v>1</v>
      </c>
      <c r="F22" s="57">
        <f t="shared" si="0"/>
        <v>7.85</v>
      </c>
      <c r="G22" s="238">
        <f t="shared" si="1"/>
        <v>3.2184999999999997</v>
      </c>
      <c r="H22" s="239" t="e">
        <f>IF((ABS((#REF!-#REF!)*E22/100))&gt;0.1, (#REF!-#REF!)*E22/100, 0)</f>
        <v>#REF!</v>
      </c>
      <c r="I22" s="32"/>
      <c r="K22" s="1"/>
      <c r="L22" s="1"/>
      <c r="M22" s="60" t="s">
        <v>52</v>
      </c>
      <c r="N22" s="59">
        <v>634</v>
      </c>
      <c r="P22" s="232"/>
      <c r="Q22" s="235"/>
      <c r="R22" s="92">
        <v>46235</v>
      </c>
      <c r="S22" s="255"/>
      <c r="U22" s="100"/>
    </row>
    <row r="23" spans="2:21" ht="21.75" customHeight="1" thickBot="1" x14ac:dyDescent="0.25">
      <c r="B23" s="38" t="s">
        <v>63</v>
      </c>
      <c r="C23" s="67" t="s">
        <v>62</v>
      </c>
      <c r="D23" s="36">
        <v>6.85</v>
      </c>
      <c r="E23" s="36">
        <v>1</v>
      </c>
      <c r="F23" s="57">
        <f t="shared" si="0"/>
        <v>7.85</v>
      </c>
      <c r="G23" s="238">
        <f t="shared" si="1"/>
        <v>3.2184999999999997</v>
      </c>
      <c r="H23" s="239" t="e">
        <f>IF((ABS((#REF!-#REF!)*E23/100))&gt;0.1, (#REF!-#REF!)*E23/100, 0)</f>
        <v>#REF!</v>
      </c>
      <c r="I23" s="32"/>
      <c r="J23" s="1"/>
      <c r="K23" s="1"/>
      <c r="L23" s="1"/>
      <c r="M23" s="103"/>
      <c r="N23" s="102">
        <v>2026</v>
      </c>
      <c r="P23" s="233"/>
      <c r="Q23" s="236"/>
      <c r="R23" s="92">
        <v>46266</v>
      </c>
      <c r="S23" s="255"/>
      <c r="U23" s="100"/>
    </row>
    <row r="24" spans="2:21" ht="21.75" customHeight="1" thickBot="1" x14ac:dyDescent="0.25">
      <c r="B24" s="38" t="s">
        <v>60</v>
      </c>
      <c r="C24" s="67" t="s">
        <v>59</v>
      </c>
      <c r="D24" s="36">
        <v>8.25</v>
      </c>
      <c r="E24" s="36">
        <v>1</v>
      </c>
      <c r="F24" s="57">
        <f t="shared" si="0"/>
        <v>9.25</v>
      </c>
      <c r="G24" s="238">
        <f t="shared" si="1"/>
        <v>3.7925</v>
      </c>
      <c r="H24" s="239" t="e">
        <f>IF((ABS((#REF!-#REF!)*E24/100))&gt;0.1, (#REF!-#REF!)*E24/100, 0)</f>
        <v>#REF!</v>
      </c>
      <c r="I24" s="32"/>
      <c r="J24" s="1"/>
      <c r="K24" s="1"/>
      <c r="L24" s="1"/>
      <c r="M24" s="65" t="s">
        <v>85</v>
      </c>
      <c r="N24" s="101" t="s">
        <v>84</v>
      </c>
      <c r="P24" s="231">
        <v>46204</v>
      </c>
      <c r="Q24" s="234"/>
      <c r="R24" s="93">
        <v>46296</v>
      </c>
      <c r="S24" s="255"/>
      <c r="U24" s="100"/>
    </row>
    <row r="25" spans="2:21" ht="30.75" thickBot="1" x14ac:dyDescent="0.25">
      <c r="B25" s="38" t="s">
        <v>57</v>
      </c>
      <c r="C25" s="58" t="s">
        <v>56</v>
      </c>
      <c r="D25" s="36">
        <v>6.7</v>
      </c>
      <c r="E25" s="66">
        <v>1</v>
      </c>
      <c r="F25" s="57">
        <f t="shared" si="0"/>
        <v>7.7</v>
      </c>
      <c r="G25" s="238">
        <f t="shared" si="1"/>
        <v>3.157</v>
      </c>
      <c r="H25" s="239" t="e">
        <f>IF((ABS((#REF!-#REF!)*E25/100))&gt;0.1, (#REF!-#REF!)*E25/100, 0)</f>
        <v>#REF!</v>
      </c>
      <c r="I25" s="32"/>
      <c r="J25" s="1"/>
      <c r="K25" s="1"/>
      <c r="L25" s="1"/>
      <c r="M25" s="65" t="s">
        <v>81</v>
      </c>
      <c r="N25" s="64"/>
      <c r="P25" s="232"/>
      <c r="Q25" s="235"/>
      <c r="R25" s="92">
        <v>46327</v>
      </c>
      <c r="S25" s="255"/>
    </row>
    <row r="26" spans="2:21" ht="30.75" thickBot="1" x14ac:dyDescent="0.25">
      <c r="B26" s="41" t="s">
        <v>54</v>
      </c>
      <c r="C26" s="63" t="s">
        <v>53</v>
      </c>
      <c r="D26" s="39">
        <v>6.2</v>
      </c>
      <c r="E26" s="39">
        <v>1</v>
      </c>
      <c r="F26" s="62">
        <f t="shared" si="0"/>
        <v>7.2</v>
      </c>
      <c r="G26" s="240">
        <f t="shared" si="1"/>
        <v>2.952</v>
      </c>
      <c r="H26" s="241" t="e">
        <f>IF((ABS((#REF!-#REF!)*E26/100))&gt;0.1, (#REF!-#REF!)*E26/100, 0)</f>
        <v>#REF!</v>
      </c>
      <c r="I26" s="32"/>
      <c r="J26" s="1"/>
      <c r="K26" s="1"/>
      <c r="L26" s="1"/>
      <c r="M26" s="65" t="s">
        <v>80</v>
      </c>
      <c r="N26" s="64"/>
      <c r="P26" s="233"/>
      <c r="Q26" s="236"/>
      <c r="R26" s="92">
        <v>46357</v>
      </c>
      <c r="S26" s="255"/>
    </row>
    <row r="27" spans="2:21" ht="30.75" thickBot="1" x14ac:dyDescent="0.25">
      <c r="B27" s="38" t="s">
        <v>51</v>
      </c>
      <c r="C27" s="58" t="s">
        <v>50</v>
      </c>
      <c r="D27" s="36">
        <v>5.5</v>
      </c>
      <c r="E27" s="36">
        <v>1</v>
      </c>
      <c r="F27" s="57">
        <f t="shared" si="0"/>
        <v>6.5</v>
      </c>
      <c r="G27" s="238">
        <f t="shared" si="1"/>
        <v>2.665</v>
      </c>
      <c r="H27" s="239" t="e">
        <f>IF((ABS((#REF!-#REF!)*E27/100))&gt;0.1, (#REF!-#REF!)*E27/100, 0)</f>
        <v>#REF!</v>
      </c>
      <c r="I27" s="32"/>
      <c r="J27" s="1"/>
      <c r="K27" s="1"/>
      <c r="L27" s="1"/>
      <c r="M27" s="65" t="s">
        <v>78</v>
      </c>
      <c r="N27" s="64"/>
      <c r="P27" s="231">
        <v>46296</v>
      </c>
      <c r="Q27" s="234"/>
      <c r="R27" s="93">
        <v>46388</v>
      </c>
      <c r="S27" s="255"/>
    </row>
    <row r="28" spans="2:21" ht="30.75" thickBot="1" x14ac:dyDescent="0.25">
      <c r="B28" s="38" t="s">
        <v>49</v>
      </c>
      <c r="C28" s="58" t="s">
        <v>48</v>
      </c>
      <c r="D28" s="36">
        <v>4.9000000000000004</v>
      </c>
      <c r="E28" s="36">
        <v>1</v>
      </c>
      <c r="F28" s="57">
        <f t="shared" si="0"/>
        <v>5.9</v>
      </c>
      <c r="G28" s="238">
        <f t="shared" si="1"/>
        <v>2.419</v>
      </c>
      <c r="H28" s="239" t="e">
        <f>IF((ABS((#REF!-#REF!)*E28/100))&gt;0.1, (#REF!-#REF!)*E28/100, 0)</f>
        <v>#REF!</v>
      </c>
      <c r="I28" s="32"/>
      <c r="J28" s="1"/>
      <c r="K28" s="1"/>
      <c r="L28" s="1"/>
      <c r="M28" s="65" t="s">
        <v>75</v>
      </c>
      <c r="N28" s="64"/>
      <c r="P28" s="232"/>
      <c r="Q28" s="235"/>
      <c r="R28" s="92">
        <v>46419</v>
      </c>
      <c r="S28" s="255"/>
    </row>
    <row r="29" spans="2:21" ht="30.75" customHeight="1" thickBot="1" x14ac:dyDescent="0.25">
      <c r="B29" s="35" t="s">
        <v>47</v>
      </c>
      <c r="C29" s="55" t="s">
        <v>46</v>
      </c>
      <c r="D29" s="33">
        <v>4.5</v>
      </c>
      <c r="E29" s="54">
        <v>1</v>
      </c>
      <c r="F29" s="53">
        <f t="shared" si="0"/>
        <v>5.5</v>
      </c>
      <c r="G29" s="242">
        <f t="shared" si="1"/>
        <v>2.2549999999999999</v>
      </c>
      <c r="H29" s="243" t="e">
        <f>IF((ABS((#REF!-#REF!)*E29/100))&gt;0.1, (#REF!-#REF!)*E29/100, 0)</f>
        <v>#REF!</v>
      </c>
      <c r="I29" s="32"/>
      <c r="J29" s="1"/>
      <c r="K29" s="1"/>
      <c r="L29" s="1"/>
      <c r="M29" s="65" t="s">
        <v>73</v>
      </c>
      <c r="N29" s="64"/>
      <c r="P29" s="233"/>
      <c r="Q29" s="236"/>
      <c r="R29" s="92">
        <v>46447</v>
      </c>
      <c r="S29" s="256"/>
    </row>
    <row r="30" spans="2:21" ht="21.75" customHeight="1" thickBot="1" x14ac:dyDescent="0.25">
      <c r="B30" s="99"/>
      <c r="C30" s="98"/>
      <c r="D30" s="97"/>
      <c r="E30" s="96"/>
      <c r="F30" s="95"/>
      <c r="G30" s="94"/>
      <c r="H30" s="94"/>
      <c r="I30" s="32"/>
      <c r="J30" s="1"/>
      <c r="K30" s="1"/>
      <c r="L30" s="1"/>
      <c r="M30" s="65" t="s">
        <v>70</v>
      </c>
      <c r="N30" s="64"/>
      <c r="P30" s="231">
        <v>46388</v>
      </c>
      <c r="Q30" s="234"/>
      <c r="R30" s="93">
        <v>46478</v>
      </c>
      <c r="S30" s="1"/>
    </row>
    <row r="31" spans="2:21" ht="21.75" customHeight="1" thickBot="1" x14ac:dyDescent="0.25">
      <c r="B31" s="237" t="s">
        <v>91</v>
      </c>
      <c r="C31" s="237"/>
      <c r="D31" s="237"/>
      <c r="E31" s="237"/>
      <c r="F31" s="237"/>
      <c r="G31" s="237"/>
      <c r="H31" s="237"/>
      <c r="I31" s="32"/>
      <c r="J31" s="1"/>
      <c r="K31" s="1"/>
      <c r="M31" s="65" t="s">
        <v>67</v>
      </c>
      <c r="N31" s="64"/>
      <c r="P31" s="232"/>
      <c r="Q31" s="235"/>
      <c r="R31" s="92">
        <v>46508</v>
      </c>
    </row>
    <row r="32" spans="2:21" ht="21.75" customHeight="1" thickBot="1" x14ac:dyDescent="0.25">
      <c r="B32" s="219" t="s">
        <v>90</v>
      </c>
      <c r="C32" s="219"/>
      <c r="D32" s="219"/>
      <c r="E32" s="219"/>
      <c r="F32" s="219"/>
      <c r="G32" s="219"/>
      <c r="H32" s="219"/>
      <c r="I32" s="32"/>
      <c r="M32" s="65" t="s">
        <v>64</v>
      </c>
      <c r="N32" s="64"/>
      <c r="P32" s="233"/>
      <c r="Q32" s="236"/>
      <c r="R32" s="92">
        <v>46539</v>
      </c>
    </row>
    <row r="33" spans="2:18" ht="21.75" customHeight="1" x14ac:dyDescent="0.2">
      <c r="B33" s="219" t="s">
        <v>138</v>
      </c>
      <c r="C33" s="219"/>
      <c r="D33" s="219"/>
      <c r="E33" s="219"/>
      <c r="F33" s="219"/>
      <c r="G33" s="219"/>
      <c r="H33" s="219"/>
      <c r="I33" s="32"/>
      <c r="M33" s="65" t="s">
        <v>61</v>
      </c>
      <c r="N33" s="64"/>
      <c r="P33" s="91" t="s">
        <v>140</v>
      </c>
      <c r="Q33" s="91" t="s">
        <v>140</v>
      </c>
      <c r="R33" s="1" t="s">
        <v>140</v>
      </c>
    </row>
    <row r="34" spans="2:18" ht="21.75" customHeight="1" x14ac:dyDescent="0.2">
      <c r="B34" s="219" t="s">
        <v>89</v>
      </c>
      <c r="C34" s="219"/>
      <c r="D34" s="219"/>
      <c r="E34" s="219"/>
      <c r="F34" s="219"/>
      <c r="G34" s="219"/>
      <c r="H34" s="219"/>
      <c r="I34" s="32"/>
      <c r="M34" s="65" t="s">
        <v>58</v>
      </c>
      <c r="N34" s="64"/>
    </row>
    <row r="35" spans="2:18" ht="21.75" customHeight="1" x14ac:dyDescent="0.2">
      <c r="B35" s="219" t="s">
        <v>88</v>
      </c>
      <c r="C35" s="219"/>
      <c r="D35" s="219"/>
      <c r="E35" s="219"/>
      <c r="F35" s="219"/>
      <c r="G35" s="219"/>
      <c r="H35" s="219"/>
      <c r="I35" s="32"/>
      <c r="M35" s="65" t="s">
        <v>55</v>
      </c>
      <c r="N35" s="64"/>
    </row>
    <row r="36" spans="2:18" ht="21.75" customHeight="1" thickBot="1" x14ac:dyDescent="0.25">
      <c r="B36" s="79" t="s">
        <v>87</v>
      </c>
      <c r="C36" s="87" t="str">
        <f>K19</f>
        <v>December 2024</v>
      </c>
      <c r="D36" s="220" t="s">
        <v>86</v>
      </c>
      <c r="E36" s="220"/>
      <c r="F36" s="85">
        <f>K20</f>
        <v>459.404</v>
      </c>
      <c r="G36" s="79"/>
      <c r="H36" s="79"/>
      <c r="I36" s="32"/>
      <c r="M36" s="60" t="s">
        <v>52</v>
      </c>
      <c r="N36" s="59"/>
    </row>
    <row r="37" spans="2:18" ht="21.75" customHeight="1" thickBot="1" x14ac:dyDescent="0.25">
      <c r="B37" s="79"/>
      <c r="C37" s="87"/>
      <c r="D37" s="173"/>
      <c r="E37" s="173"/>
      <c r="F37" s="85"/>
      <c r="G37" s="79"/>
      <c r="H37" s="79"/>
      <c r="I37" s="32"/>
      <c r="M37" s="89"/>
      <c r="N37" s="88">
        <v>2027</v>
      </c>
    </row>
    <row r="38" spans="2:18" ht="21.75" customHeight="1" x14ac:dyDescent="0.2">
      <c r="B38" s="221" t="s">
        <v>83</v>
      </c>
      <c r="C38" s="221"/>
      <c r="D38" s="221"/>
      <c r="E38" s="82">
        <f>K17</f>
        <v>45809</v>
      </c>
      <c r="F38" s="81" t="s">
        <v>82</v>
      </c>
      <c r="G38" s="80">
        <f>K18</f>
        <v>488.31400000000002</v>
      </c>
      <c r="H38" s="79"/>
      <c r="I38" s="32"/>
      <c r="M38" s="84" t="s">
        <v>85</v>
      </c>
      <c r="N38" s="83" t="s">
        <v>84</v>
      </c>
    </row>
    <row r="39" spans="2:18" ht="21.75" customHeight="1" thickBot="1" x14ac:dyDescent="0.25">
      <c r="B39" s="79"/>
      <c r="C39" s="79"/>
      <c r="D39" s="79"/>
      <c r="E39" s="79"/>
      <c r="F39" s="79"/>
      <c r="G39" s="79"/>
      <c r="H39" s="79"/>
      <c r="I39" s="32"/>
      <c r="M39" s="65" t="s">
        <v>81</v>
      </c>
      <c r="N39" s="64"/>
    </row>
    <row r="40" spans="2:18" ht="40.5" customHeight="1" thickBot="1" x14ac:dyDescent="0.25">
      <c r="B40" s="222" t="s">
        <v>79</v>
      </c>
      <c r="C40" s="223"/>
      <c r="D40" s="223"/>
      <c r="E40" s="223"/>
      <c r="F40" s="223"/>
      <c r="G40" s="223"/>
      <c r="H40" s="224"/>
      <c r="I40" s="46"/>
      <c r="M40" s="65" t="s">
        <v>80</v>
      </c>
      <c r="N40" s="64"/>
    </row>
    <row r="41" spans="2:18" ht="63.75" thickBot="1" x14ac:dyDescent="0.25">
      <c r="B41" s="78" t="s">
        <v>44</v>
      </c>
      <c r="C41" s="77" t="s">
        <v>43</v>
      </c>
      <c r="D41" s="76" t="s">
        <v>42</v>
      </c>
      <c r="E41" s="76" t="s">
        <v>41</v>
      </c>
      <c r="F41" s="76" t="s">
        <v>40</v>
      </c>
      <c r="G41" s="75" t="s">
        <v>77</v>
      </c>
      <c r="H41" s="74" t="s">
        <v>76</v>
      </c>
      <c r="I41" s="42"/>
      <c r="M41" s="60" t="s">
        <v>78</v>
      </c>
      <c r="N41" s="59"/>
    </row>
    <row r="42" spans="2:18" ht="30" customHeight="1" x14ac:dyDescent="0.2">
      <c r="B42" s="73">
        <v>302.01</v>
      </c>
      <c r="C42" s="72" t="s">
        <v>74</v>
      </c>
      <c r="D42" s="71">
        <v>3.75</v>
      </c>
      <c r="E42" s="70">
        <v>0</v>
      </c>
      <c r="F42" s="69">
        <f t="shared" ref="F42:F52" si="2">D42+E42</f>
        <v>3.75</v>
      </c>
      <c r="G42" s="68">
        <v>0.96250000000000002</v>
      </c>
      <c r="H42" s="225" t="str">
        <f>(IF((($K$18-$K$20)/$K$20)&gt;0.05, "5.00%",($K$18-$K$20)/$K$20))</f>
        <v>5.00%</v>
      </c>
      <c r="I42" s="51"/>
      <c r="M42" s="65" t="s">
        <v>75</v>
      </c>
      <c r="N42" s="64"/>
      <c r="P42" s="50"/>
      <c r="Q42" s="2">
        <f>(($K$18-$K$20)/$K$20)</f>
        <v>6.2929360649885566E-2</v>
      </c>
    </row>
    <row r="43" spans="2:18" ht="30" customHeight="1" x14ac:dyDescent="0.2">
      <c r="B43" s="38" t="s">
        <v>72</v>
      </c>
      <c r="C43" s="67" t="s">
        <v>71</v>
      </c>
      <c r="D43" s="36">
        <v>6.85</v>
      </c>
      <c r="E43" s="36">
        <v>1</v>
      </c>
      <c r="F43" s="57">
        <f t="shared" si="2"/>
        <v>7.85</v>
      </c>
      <c r="G43" s="56">
        <v>0.92149999999999999</v>
      </c>
      <c r="H43" s="226"/>
      <c r="I43" s="51"/>
      <c r="M43" s="65" t="s">
        <v>73</v>
      </c>
      <c r="N43" s="64"/>
      <c r="P43" s="50"/>
      <c r="Q43" s="2" t="str">
        <f t="shared" ref="Q43:Q52" si="3">(IF((($K$18-$K$20)/$K$20)&gt;0.05, "5.00%",($K$18-$K$20)/$K$20))</f>
        <v>5.00%</v>
      </c>
    </row>
    <row r="44" spans="2:18" ht="30" customHeight="1" x14ac:dyDescent="0.2">
      <c r="B44" s="38" t="s">
        <v>69</v>
      </c>
      <c r="C44" s="67" t="s">
        <v>68</v>
      </c>
      <c r="D44" s="36">
        <v>6.85</v>
      </c>
      <c r="E44" s="36">
        <v>1</v>
      </c>
      <c r="F44" s="57">
        <f t="shared" si="2"/>
        <v>7.85</v>
      </c>
      <c r="G44" s="56">
        <v>0.92149999999999999</v>
      </c>
      <c r="H44" s="226"/>
      <c r="I44" s="51"/>
      <c r="M44" s="65" t="s">
        <v>70</v>
      </c>
      <c r="N44" s="64"/>
      <c r="P44" s="50"/>
      <c r="Q44" s="2" t="str">
        <f t="shared" si="3"/>
        <v>5.00%</v>
      </c>
    </row>
    <row r="45" spans="2:18" ht="30" customHeight="1" x14ac:dyDescent="0.2">
      <c r="B45" s="38" t="s">
        <v>66</v>
      </c>
      <c r="C45" s="67" t="s">
        <v>65</v>
      </c>
      <c r="D45" s="36">
        <v>6.85</v>
      </c>
      <c r="E45" s="36">
        <v>1</v>
      </c>
      <c r="F45" s="57">
        <f t="shared" si="2"/>
        <v>7.85</v>
      </c>
      <c r="G45" s="56">
        <v>0.92149999999999999</v>
      </c>
      <c r="H45" s="226"/>
      <c r="I45" s="51"/>
      <c r="M45" s="65" t="s">
        <v>67</v>
      </c>
      <c r="N45" s="64"/>
      <c r="P45" s="50"/>
      <c r="Q45" s="2" t="str">
        <f t="shared" si="3"/>
        <v>5.00%</v>
      </c>
    </row>
    <row r="46" spans="2:18" ht="30" customHeight="1" x14ac:dyDescent="0.2">
      <c r="B46" s="38" t="s">
        <v>63</v>
      </c>
      <c r="C46" s="67" t="s">
        <v>62</v>
      </c>
      <c r="D46" s="36">
        <v>6.85</v>
      </c>
      <c r="E46" s="36">
        <v>1</v>
      </c>
      <c r="F46" s="57">
        <f t="shared" si="2"/>
        <v>7.85</v>
      </c>
      <c r="G46" s="56">
        <v>0.92149999999999999</v>
      </c>
      <c r="H46" s="226"/>
      <c r="I46" s="51"/>
      <c r="M46" s="65" t="s">
        <v>64</v>
      </c>
      <c r="N46" s="64"/>
      <c r="P46" s="50"/>
      <c r="Q46" s="2" t="str">
        <f t="shared" si="3"/>
        <v>5.00%</v>
      </c>
    </row>
    <row r="47" spans="2:18" ht="30" customHeight="1" x14ac:dyDescent="0.2">
      <c r="B47" s="38" t="s">
        <v>60</v>
      </c>
      <c r="C47" s="67" t="s">
        <v>59</v>
      </c>
      <c r="D47" s="36">
        <v>8.25</v>
      </c>
      <c r="E47" s="36">
        <v>1</v>
      </c>
      <c r="F47" s="57">
        <f t="shared" si="2"/>
        <v>9.25</v>
      </c>
      <c r="G47" s="56">
        <v>0.90749999999999997</v>
      </c>
      <c r="H47" s="226"/>
      <c r="I47" s="51"/>
      <c r="M47" s="65" t="s">
        <v>61</v>
      </c>
      <c r="N47" s="64"/>
      <c r="P47" s="50"/>
      <c r="Q47" s="2" t="str">
        <f t="shared" si="3"/>
        <v>5.00%</v>
      </c>
    </row>
    <row r="48" spans="2:18" ht="30" x14ac:dyDescent="0.2">
      <c r="B48" s="38" t="s">
        <v>57</v>
      </c>
      <c r="C48" s="58" t="s">
        <v>56</v>
      </c>
      <c r="D48" s="36">
        <v>6.7</v>
      </c>
      <c r="E48" s="66">
        <v>1</v>
      </c>
      <c r="F48" s="57">
        <f t="shared" si="2"/>
        <v>7.7</v>
      </c>
      <c r="G48" s="56">
        <v>0.92300000000000004</v>
      </c>
      <c r="H48" s="226"/>
      <c r="I48" s="51"/>
      <c r="M48" s="65" t="s">
        <v>58</v>
      </c>
      <c r="N48" s="64"/>
      <c r="P48" s="50"/>
      <c r="Q48" s="2" t="str">
        <f t="shared" si="3"/>
        <v>5.00%</v>
      </c>
    </row>
    <row r="49" spans="2:26" ht="30" x14ac:dyDescent="0.2">
      <c r="B49" s="41" t="s">
        <v>54</v>
      </c>
      <c r="C49" s="63" t="s">
        <v>53</v>
      </c>
      <c r="D49" s="39">
        <v>6.2</v>
      </c>
      <c r="E49" s="39">
        <v>1</v>
      </c>
      <c r="F49" s="62">
        <f t="shared" si="2"/>
        <v>7.2</v>
      </c>
      <c r="G49" s="61">
        <v>0.92800000000000005</v>
      </c>
      <c r="H49" s="226"/>
      <c r="I49" s="51"/>
      <c r="M49" s="65" t="s">
        <v>55</v>
      </c>
      <c r="N49" s="64"/>
      <c r="P49" s="50"/>
      <c r="Q49" s="2" t="str">
        <f t="shared" si="3"/>
        <v>5.00%</v>
      </c>
    </row>
    <row r="50" spans="2:26" ht="30.75" thickBot="1" x14ac:dyDescent="0.25">
      <c r="B50" s="38" t="s">
        <v>51</v>
      </c>
      <c r="C50" s="58" t="s">
        <v>50</v>
      </c>
      <c r="D50" s="36">
        <v>5.5</v>
      </c>
      <c r="E50" s="36">
        <v>1</v>
      </c>
      <c r="F50" s="57">
        <f t="shared" si="2"/>
        <v>6.5</v>
      </c>
      <c r="G50" s="56">
        <v>0.93500000000000005</v>
      </c>
      <c r="H50" s="226"/>
      <c r="I50" s="51"/>
      <c r="M50" s="60" t="s">
        <v>52</v>
      </c>
      <c r="N50" s="59"/>
      <c r="P50" s="50"/>
      <c r="Q50" s="2" t="str">
        <f t="shared" si="3"/>
        <v>5.00%</v>
      </c>
    </row>
    <row r="51" spans="2:26" ht="30" x14ac:dyDescent="0.2">
      <c r="B51" s="38" t="s">
        <v>49</v>
      </c>
      <c r="C51" s="58" t="s">
        <v>48</v>
      </c>
      <c r="D51" s="36">
        <v>4.9000000000000004</v>
      </c>
      <c r="E51" s="36">
        <v>1</v>
      </c>
      <c r="F51" s="57">
        <f t="shared" si="2"/>
        <v>5.9</v>
      </c>
      <c r="G51" s="56">
        <v>0.94099999999999995</v>
      </c>
      <c r="H51" s="226"/>
      <c r="I51" s="51"/>
      <c r="P51" s="50"/>
      <c r="Q51" s="2" t="str">
        <f t="shared" si="3"/>
        <v>5.00%</v>
      </c>
    </row>
    <row r="52" spans="2:26" ht="30.75" thickBot="1" x14ac:dyDescent="0.25">
      <c r="B52" s="35" t="s">
        <v>47</v>
      </c>
      <c r="C52" s="55" t="s">
        <v>46</v>
      </c>
      <c r="D52" s="33">
        <v>4.5</v>
      </c>
      <c r="E52" s="54">
        <v>1</v>
      </c>
      <c r="F52" s="53">
        <f t="shared" si="2"/>
        <v>5.5</v>
      </c>
      <c r="G52" s="52">
        <v>0.94499999999999995</v>
      </c>
      <c r="H52" s="227"/>
      <c r="I52" s="51"/>
      <c r="P52" s="50"/>
      <c r="Q52" s="2" t="str">
        <f t="shared" si="3"/>
        <v>5.00%</v>
      </c>
    </row>
    <row r="53" spans="2:26" x14ac:dyDescent="0.2">
      <c r="B53" s="49"/>
      <c r="C53" s="48"/>
      <c r="D53" s="48"/>
      <c r="E53" s="48"/>
      <c r="F53" s="48"/>
      <c r="G53" s="48"/>
      <c r="H53" s="48"/>
      <c r="I53" s="47"/>
    </row>
    <row r="54" spans="2:26" ht="21" customHeight="1" thickBot="1" x14ac:dyDescent="0.25">
      <c r="B54" s="49"/>
      <c r="C54" s="48"/>
      <c r="D54" s="48"/>
      <c r="E54" s="48"/>
      <c r="F54" s="48"/>
      <c r="G54" s="48"/>
      <c r="H54" s="48"/>
      <c r="I54" s="47"/>
    </row>
    <row r="55" spans="2:26" ht="40.5" customHeight="1" thickBot="1" x14ac:dyDescent="0.25">
      <c r="B55" s="228" t="s">
        <v>45</v>
      </c>
      <c r="C55" s="229"/>
      <c r="D55" s="229"/>
      <c r="E55" s="229"/>
      <c r="F55" s="229"/>
      <c r="G55" s="229"/>
      <c r="H55" s="230"/>
      <c r="I55" s="46"/>
    </row>
    <row r="56" spans="2:26" ht="48" thickBot="1" x14ac:dyDescent="0.25">
      <c r="B56" s="45" t="s">
        <v>44</v>
      </c>
      <c r="C56" s="44" t="s">
        <v>43</v>
      </c>
      <c r="D56" s="43" t="s">
        <v>42</v>
      </c>
      <c r="E56" s="43" t="s">
        <v>41</v>
      </c>
      <c r="F56" s="43" t="s">
        <v>40</v>
      </c>
      <c r="G56" s="211" t="s">
        <v>39</v>
      </c>
      <c r="H56" s="212"/>
      <c r="I56" s="42"/>
    </row>
    <row r="57" spans="2:26" ht="21.75" customHeight="1" x14ac:dyDescent="0.2">
      <c r="B57" s="41" t="s">
        <v>38</v>
      </c>
      <c r="C57" s="40" t="s">
        <v>37</v>
      </c>
      <c r="D57" s="39">
        <v>6</v>
      </c>
      <c r="E57" s="39">
        <v>1</v>
      </c>
      <c r="F57" s="39">
        <f>D57+E57</f>
        <v>7</v>
      </c>
      <c r="G57" s="213">
        <f>IF((ABS(($K$15-$K$14)*F57/100))&gt;0.1, ($K$15-$K$14)*F57/100, 0)</f>
        <v>2.87</v>
      </c>
      <c r="H57" s="214" t="e">
        <f>IF((ABS((#REF!-#REF!)*E57/100))&gt;0.1, (#REF!-#REF!)*E57/100, 0)</f>
        <v>#REF!</v>
      </c>
      <c r="I57" s="32"/>
    </row>
    <row r="58" spans="2:26" ht="21.75" customHeight="1" x14ac:dyDescent="0.2">
      <c r="B58" s="38" t="s">
        <v>36</v>
      </c>
      <c r="C58" s="37" t="s">
        <v>35</v>
      </c>
      <c r="D58" s="36">
        <v>6</v>
      </c>
      <c r="E58" s="36">
        <v>1</v>
      </c>
      <c r="F58" s="36">
        <f>D58+E58</f>
        <v>7</v>
      </c>
      <c r="G58" s="215">
        <f>IF((ABS(($K$15-$K$14)*F58/100))&gt;0.1, ($K$15-$K$14)*F58/100, 0)</f>
        <v>2.87</v>
      </c>
      <c r="H58" s="216" t="e">
        <f>IF((ABS((#REF!-#REF!)*E58/100))&gt;0.1, (#REF!-#REF!)*E58/100, 0)</f>
        <v>#REF!</v>
      </c>
      <c r="I58" s="32"/>
    </row>
    <row r="59" spans="2:26" ht="21" customHeight="1" thickBot="1" x14ac:dyDescent="0.25">
      <c r="B59" s="35" t="s">
        <v>34</v>
      </c>
      <c r="C59" s="34" t="s">
        <v>33</v>
      </c>
      <c r="D59" s="33">
        <v>6</v>
      </c>
      <c r="E59" s="33">
        <v>1</v>
      </c>
      <c r="F59" s="33">
        <f>D59+E59</f>
        <v>7</v>
      </c>
      <c r="G59" s="217">
        <f>IF((ABS(($K$15-$K$14)*F59/100))&gt;0.1, ($K$15-$K$14)*F59/100, 0)</f>
        <v>2.87</v>
      </c>
      <c r="H59" s="218" t="e">
        <f>IF((ABS((#REF!-#REF!)*E59/100))&gt;0.1, (#REF!-#REF!)*E59/100, 0)</f>
        <v>#REF!</v>
      </c>
      <c r="I59" s="32"/>
    </row>
    <row r="60" spans="2:26" ht="61.5" customHeight="1" thickBot="1" x14ac:dyDescent="0.25">
      <c r="I60" s="11"/>
    </row>
    <row r="61" spans="2:26" ht="43.5" customHeight="1" thickBot="1" x14ac:dyDescent="0.25">
      <c r="B61" s="204" t="s">
        <v>32</v>
      </c>
      <c r="C61" s="205"/>
      <c r="D61" s="205"/>
      <c r="E61" s="205"/>
      <c r="F61" s="205"/>
      <c r="G61" s="205"/>
      <c r="H61" s="206"/>
      <c r="I61" s="11"/>
    </row>
    <row r="62" spans="2:26" s="3" customFormat="1" ht="15.75" customHeight="1" x14ac:dyDescent="0.2">
      <c r="B62" s="192"/>
      <c r="C62" s="186"/>
      <c r="D62" s="186"/>
      <c r="E62" s="186"/>
      <c r="F62" s="186"/>
      <c r="G62" s="186"/>
      <c r="H62" s="193"/>
      <c r="I62" s="11"/>
      <c r="M62" s="1"/>
      <c r="N62" s="1"/>
      <c r="O62" s="1"/>
      <c r="P62" s="2"/>
      <c r="Q62" s="2"/>
      <c r="R62" s="2"/>
      <c r="S62" s="2"/>
      <c r="T62" s="1"/>
      <c r="U62" s="1"/>
      <c r="V62" s="1"/>
      <c r="W62" s="1"/>
      <c r="X62" s="1"/>
      <c r="Y62" s="1"/>
      <c r="Z62" s="1"/>
    </row>
    <row r="63" spans="2:26" s="4" customFormat="1" ht="33" customHeight="1" thickBot="1" x14ac:dyDescent="0.25">
      <c r="B63" s="201" t="s">
        <v>31</v>
      </c>
      <c r="C63" s="202"/>
      <c r="E63" s="10"/>
      <c r="F63" s="10"/>
      <c r="G63" s="10"/>
      <c r="H63" s="19"/>
      <c r="I63" s="7"/>
      <c r="J63" s="3"/>
      <c r="K63" s="3"/>
      <c r="L63" s="3"/>
      <c r="M63" s="1"/>
      <c r="N63" s="1"/>
      <c r="O63" s="1"/>
      <c r="P63" s="2"/>
      <c r="Q63" s="2"/>
      <c r="R63" s="2"/>
      <c r="S63" s="2"/>
      <c r="T63" s="1"/>
      <c r="U63" s="1"/>
      <c r="V63" s="1"/>
      <c r="W63" s="1"/>
      <c r="X63" s="1"/>
      <c r="Y63" s="1"/>
      <c r="Z63" s="1"/>
    </row>
    <row r="64" spans="2:26" s="4" customFormat="1" ht="33" customHeight="1" thickBot="1" x14ac:dyDescent="0.25">
      <c r="B64" s="207" t="s">
        <v>30</v>
      </c>
      <c r="C64" s="195"/>
      <c r="D64" s="195"/>
      <c r="E64" s="195"/>
      <c r="F64" s="25"/>
      <c r="G64" s="10"/>
      <c r="H64" s="19"/>
      <c r="I64" s="7"/>
      <c r="J64" s="3"/>
      <c r="K64" s="3"/>
      <c r="L64" s="3"/>
      <c r="M64" s="1"/>
      <c r="N64" s="1"/>
      <c r="O64" s="1"/>
      <c r="P64" s="2"/>
      <c r="Q64" s="2"/>
      <c r="R64" s="2"/>
      <c r="S64" s="2"/>
      <c r="T64" s="1"/>
      <c r="U64" s="1"/>
      <c r="V64" s="1"/>
      <c r="W64" s="1"/>
      <c r="X64" s="1"/>
      <c r="Y64" s="1"/>
      <c r="Z64" s="1"/>
    </row>
    <row r="65" spans="2:26" s="3" customFormat="1" ht="15.75" customHeight="1" thickBot="1" x14ac:dyDescent="0.25">
      <c r="B65" s="192"/>
      <c r="C65" s="186"/>
      <c r="D65" s="186"/>
      <c r="E65" s="186"/>
      <c r="F65" s="186"/>
      <c r="G65" s="186"/>
      <c r="H65" s="193"/>
      <c r="I65" s="11"/>
      <c r="M65" s="1"/>
      <c r="N65" s="1"/>
      <c r="O65" s="1"/>
      <c r="P65" s="2"/>
      <c r="Q65" s="2"/>
      <c r="R65" s="2"/>
      <c r="S65" s="2"/>
      <c r="T65" s="1"/>
      <c r="U65" s="1"/>
      <c r="V65" s="1"/>
      <c r="W65" s="1"/>
      <c r="X65" s="1"/>
      <c r="Y65" s="1"/>
      <c r="Z65" s="1"/>
    </row>
    <row r="66" spans="2:26" s="4" customFormat="1" ht="66" customHeight="1" thickBot="1" x14ac:dyDescent="0.25">
      <c r="B66" s="194" t="s">
        <v>29</v>
      </c>
      <c r="C66" s="195"/>
      <c r="D66" s="195"/>
      <c r="E66" s="195"/>
      <c r="F66" s="25"/>
      <c r="G66" s="24"/>
      <c r="H66" s="23"/>
      <c r="I66" s="22"/>
      <c r="J66" s="3"/>
      <c r="K66" s="3"/>
      <c r="L66" s="3"/>
      <c r="M66" s="1"/>
      <c r="N66" s="1"/>
      <c r="O66" s="1"/>
      <c r="P66" s="2"/>
      <c r="Q66" s="2"/>
      <c r="R66" s="2"/>
      <c r="S66" s="2"/>
      <c r="T66" s="1"/>
      <c r="U66" s="1"/>
      <c r="V66" s="1"/>
      <c r="W66" s="1"/>
      <c r="X66" s="1"/>
      <c r="Y66" s="1"/>
      <c r="Z66" s="1"/>
    </row>
    <row r="67" spans="2:26" s="3" customFormat="1" ht="15.75" customHeight="1" thickBot="1" x14ac:dyDescent="0.25">
      <c r="B67" s="192"/>
      <c r="C67" s="186"/>
      <c r="D67" s="186"/>
      <c r="E67" s="186"/>
      <c r="F67" s="186"/>
      <c r="G67" s="186"/>
      <c r="H67" s="193"/>
      <c r="I67" s="11"/>
      <c r="M67" s="1"/>
      <c r="N67" s="1"/>
      <c r="O67" s="1"/>
      <c r="P67" s="2"/>
      <c r="Q67" s="2"/>
      <c r="R67" s="2"/>
      <c r="S67" s="2"/>
      <c r="T67" s="1"/>
      <c r="U67" s="1"/>
      <c r="V67" s="1"/>
      <c r="W67" s="1"/>
      <c r="X67" s="1"/>
      <c r="Y67" s="1"/>
      <c r="Z67" s="1"/>
    </row>
    <row r="68" spans="2:26" s="4" customFormat="1" ht="33" customHeight="1" thickBot="1" x14ac:dyDescent="0.25">
      <c r="B68" s="209" t="s">
        <v>28</v>
      </c>
      <c r="C68" s="210"/>
      <c r="D68" s="210"/>
      <c r="E68" s="210"/>
      <c r="F68" s="30">
        <f>F64+F66</f>
        <v>0</v>
      </c>
      <c r="G68" s="10"/>
      <c r="H68" s="19"/>
      <c r="I68" s="7"/>
      <c r="J68" s="3"/>
      <c r="K68" s="3"/>
      <c r="L68" s="3"/>
      <c r="M68" s="1"/>
      <c r="N68" s="1"/>
      <c r="O68" s="1"/>
      <c r="P68" s="2"/>
      <c r="Q68" s="2"/>
      <c r="R68" s="2"/>
      <c r="S68" s="2"/>
      <c r="T68" s="1"/>
      <c r="U68" s="1"/>
      <c r="V68" s="1"/>
      <c r="W68" s="1"/>
      <c r="X68" s="1"/>
      <c r="Y68" s="1"/>
      <c r="Z68" s="1"/>
    </row>
    <row r="69" spans="2:26" s="4" customFormat="1" ht="22.5" customHeight="1" x14ac:dyDescent="0.2">
      <c r="B69" s="29"/>
      <c r="C69" s="9"/>
      <c r="D69" s="6"/>
      <c r="E69" s="5"/>
      <c r="F69" s="5"/>
      <c r="G69" s="5"/>
      <c r="H69" s="28"/>
      <c r="I69" s="7"/>
      <c r="J69" s="3"/>
      <c r="K69" s="3"/>
      <c r="L69" s="3"/>
      <c r="M69" s="1"/>
      <c r="N69" s="1"/>
      <c r="O69" s="1"/>
      <c r="P69" s="2"/>
      <c r="Q69" s="2"/>
      <c r="R69" s="2"/>
      <c r="S69" s="2"/>
      <c r="T69" s="1"/>
      <c r="U69" s="1"/>
      <c r="V69" s="1"/>
      <c r="W69" s="1"/>
      <c r="X69" s="1"/>
      <c r="Y69" s="1"/>
      <c r="Z69" s="1"/>
    </row>
    <row r="70" spans="2:26" s="4" customFormat="1" ht="33" customHeight="1" thickBot="1" x14ac:dyDescent="0.25">
      <c r="B70" s="201" t="s">
        <v>27</v>
      </c>
      <c r="C70" s="202"/>
      <c r="E70" s="10"/>
      <c r="F70" s="10"/>
      <c r="G70" s="10"/>
      <c r="H70" s="19"/>
      <c r="I70" s="7"/>
      <c r="J70" s="3"/>
      <c r="K70" s="3"/>
      <c r="L70" s="3"/>
      <c r="M70" s="1"/>
      <c r="N70" s="1"/>
      <c r="O70" s="1"/>
      <c r="P70" s="2"/>
      <c r="Q70" s="2"/>
      <c r="R70" s="2"/>
      <c r="S70" s="2"/>
      <c r="T70" s="1"/>
      <c r="U70" s="1"/>
      <c r="V70" s="1"/>
      <c r="W70" s="1"/>
      <c r="X70" s="1"/>
      <c r="Y70" s="1"/>
      <c r="Z70" s="1"/>
    </row>
    <row r="71" spans="2:26" s="4" customFormat="1" ht="66" customHeight="1" thickBot="1" x14ac:dyDescent="0.25">
      <c r="B71" s="194" t="s">
        <v>26</v>
      </c>
      <c r="C71" s="208"/>
      <c r="D71" s="208"/>
      <c r="E71" s="208"/>
      <c r="F71" s="31"/>
      <c r="G71" s="10"/>
      <c r="H71" s="19"/>
      <c r="I71" s="7"/>
      <c r="J71" s="3"/>
      <c r="K71" s="3"/>
      <c r="L71" s="3"/>
      <c r="M71" s="1"/>
      <c r="N71" s="1"/>
      <c r="O71" s="1"/>
      <c r="P71" s="2"/>
      <c r="Q71" s="2"/>
      <c r="R71" s="2"/>
      <c r="S71" s="2"/>
      <c r="T71" s="1"/>
      <c r="U71" s="1"/>
      <c r="V71" s="1"/>
      <c r="W71" s="1"/>
      <c r="X71" s="1"/>
      <c r="Y71" s="1"/>
      <c r="Z71" s="1"/>
    </row>
    <row r="72" spans="2:26" s="3" customFormat="1" ht="15.75" customHeight="1" thickBot="1" x14ac:dyDescent="0.25">
      <c r="B72" s="192"/>
      <c r="C72" s="186"/>
      <c r="D72" s="186"/>
      <c r="E72" s="186"/>
      <c r="F72" s="186"/>
      <c r="G72" s="186"/>
      <c r="H72" s="193"/>
      <c r="I72" s="11"/>
      <c r="M72" s="1"/>
      <c r="N72" s="1"/>
      <c r="O72" s="1"/>
      <c r="P72" s="2"/>
      <c r="Q72" s="2"/>
      <c r="R72" s="2"/>
      <c r="S72" s="2"/>
      <c r="T72" s="1"/>
      <c r="U72" s="1"/>
      <c r="V72" s="1"/>
      <c r="W72" s="1"/>
      <c r="X72" s="1"/>
      <c r="Y72" s="1"/>
      <c r="Z72" s="1"/>
    </row>
    <row r="73" spans="2:26" s="4" customFormat="1" ht="66" customHeight="1" thickBot="1" x14ac:dyDescent="0.25">
      <c r="B73" s="194" t="s">
        <v>25</v>
      </c>
      <c r="C73" s="208"/>
      <c r="D73" s="208"/>
      <c r="E73" s="208"/>
      <c r="F73" s="31"/>
      <c r="G73" s="10"/>
      <c r="H73" s="19"/>
      <c r="I73" s="7"/>
      <c r="J73" s="3"/>
      <c r="K73" s="3"/>
      <c r="L73" s="3"/>
      <c r="M73" s="1"/>
      <c r="N73" s="1"/>
      <c r="O73" s="1"/>
      <c r="P73" s="2"/>
      <c r="Q73" s="2"/>
      <c r="R73" s="2"/>
      <c r="S73" s="2"/>
      <c r="T73" s="1"/>
      <c r="U73" s="1"/>
      <c r="V73" s="1"/>
      <c r="W73" s="1"/>
      <c r="X73" s="1"/>
      <c r="Y73" s="1"/>
      <c r="Z73" s="1"/>
    </row>
    <row r="74" spans="2:26" s="3" customFormat="1" ht="15.75" customHeight="1" thickBot="1" x14ac:dyDescent="0.25">
      <c r="B74" s="192"/>
      <c r="C74" s="186"/>
      <c r="D74" s="186"/>
      <c r="E74" s="186"/>
      <c r="F74" s="186"/>
      <c r="G74" s="186"/>
      <c r="H74" s="193"/>
      <c r="I74" s="11"/>
      <c r="M74" s="1"/>
      <c r="N74" s="1"/>
      <c r="O74" s="1"/>
      <c r="P74" s="2"/>
      <c r="Q74" s="2"/>
      <c r="R74" s="2"/>
      <c r="S74" s="2"/>
      <c r="T74" s="1"/>
      <c r="U74" s="1"/>
      <c r="V74" s="1"/>
      <c r="W74" s="1"/>
      <c r="X74" s="1"/>
      <c r="Y74" s="1"/>
      <c r="Z74" s="1"/>
    </row>
    <row r="75" spans="2:26" s="4" customFormat="1" ht="33" customHeight="1" thickBot="1" x14ac:dyDescent="0.25">
      <c r="B75" s="209" t="s">
        <v>24</v>
      </c>
      <c r="C75" s="210"/>
      <c r="D75" s="210"/>
      <c r="E75" s="210"/>
      <c r="F75" s="30">
        <f>(F64*F71)*F73</f>
        <v>0</v>
      </c>
      <c r="G75" s="10"/>
      <c r="H75" s="19"/>
      <c r="I75" s="7"/>
      <c r="J75" s="3"/>
      <c r="K75" s="3"/>
      <c r="L75" s="3"/>
      <c r="M75" s="1"/>
      <c r="N75" s="1"/>
      <c r="O75" s="1"/>
      <c r="P75" s="2"/>
      <c r="Q75" s="2"/>
      <c r="R75" s="2"/>
      <c r="S75" s="2"/>
      <c r="T75" s="1"/>
      <c r="U75" s="1"/>
      <c r="V75" s="1"/>
      <c r="W75" s="1"/>
      <c r="X75" s="1"/>
      <c r="Y75" s="1"/>
      <c r="Z75" s="1"/>
    </row>
    <row r="76" spans="2:26" s="4" customFormat="1" ht="22.5" customHeight="1" x14ac:dyDescent="0.2">
      <c r="B76" s="29"/>
      <c r="C76" s="9"/>
      <c r="D76" s="6"/>
      <c r="E76" s="5"/>
      <c r="F76" s="5"/>
      <c r="G76" s="5"/>
      <c r="H76" s="28"/>
      <c r="I76" s="7"/>
      <c r="J76" s="3"/>
      <c r="K76" s="3"/>
      <c r="L76" s="3"/>
      <c r="M76" s="1"/>
      <c r="N76" s="1"/>
      <c r="O76" s="1"/>
      <c r="P76" s="2"/>
      <c r="Q76" s="2"/>
      <c r="R76" s="2"/>
      <c r="S76" s="2"/>
      <c r="T76" s="1"/>
      <c r="U76" s="1"/>
      <c r="V76" s="1"/>
      <c r="W76" s="1"/>
      <c r="X76" s="1"/>
      <c r="Y76" s="1"/>
      <c r="Z76" s="1"/>
    </row>
    <row r="77" spans="2:26" s="4" customFormat="1" ht="33" customHeight="1" thickBot="1" x14ac:dyDescent="0.25">
      <c r="B77" s="201" t="s">
        <v>23</v>
      </c>
      <c r="C77" s="202"/>
      <c r="D77" s="202"/>
      <c r="E77" s="202"/>
      <c r="F77" s="202"/>
      <c r="G77" s="202"/>
      <c r="H77" s="203"/>
      <c r="I77" s="7"/>
      <c r="J77" s="3"/>
      <c r="K77" s="3"/>
      <c r="L77" s="3"/>
      <c r="M77" s="1"/>
      <c r="N77" s="1"/>
      <c r="O77" s="1"/>
      <c r="P77" s="2"/>
      <c r="Q77" s="2"/>
      <c r="R77" s="2"/>
      <c r="S77" s="2"/>
      <c r="T77" s="1"/>
      <c r="U77" s="1"/>
      <c r="V77" s="1"/>
      <c r="W77" s="1"/>
      <c r="X77" s="1"/>
      <c r="Y77" s="1"/>
      <c r="Z77" s="1"/>
    </row>
    <row r="78" spans="2:26" s="4" customFormat="1" ht="33" customHeight="1" thickBot="1" x14ac:dyDescent="0.25">
      <c r="B78" s="196" t="s">
        <v>22</v>
      </c>
      <c r="C78" s="197"/>
      <c r="D78" s="197"/>
      <c r="E78" s="197"/>
      <c r="F78" s="21">
        <f>F68+F75</f>
        <v>0</v>
      </c>
      <c r="G78" s="20" t="s">
        <v>16</v>
      </c>
      <c r="H78" s="19"/>
      <c r="I78" s="7"/>
      <c r="J78" s="3"/>
      <c r="K78" s="3"/>
      <c r="L78" s="3"/>
      <c r="M78" s="1"/>
      <c r="N78" s="1"/>
      <c r="O78" s="1"/>
      <c r="P78" s="2"/>
      <c r="Q78" s="2"/>
      <c r="R78" s="2"/>
      <c r="S78" s="2"/>
      <c r="T78" s="1"/>
      <c r="U78" s="1"/>
      <c r="V78" s="1"/>
      <c r="W78" s="1"/>
      <c r="X78" s="1"/>
      <c r="Y78" s="1"/>
      <c r="Z78" s="1"/>
    </row>
    <row r="79" spans="2:26" s="3" customFormat="1" ht="15.75" customHeight="1" thickBot="1" x14ac:dyDescent="0.25">
      <c r="B79" s="198"/>
      <c r="C79" s="199"/>
      <c r="D79" s="199"/>
      <c r="E79" s="199"/>
      <c r="F79" s="199"/>
      <c r="G79" s="199"/>
      <c r="H79" s="200"/>
      <c r="I79" s="11"/>
      <c r="M79" s="1"/>
      <c r="N79" s="1"/>
      <c r="O79" s="1"/>
      <c r="P79" s="2"/>
      <c r="Q79" s="2"/>
      <c r="R79" s="2"/>
      <c r="S79" s="2"/>
      <c r="T79" s="1"/>
      <c r="U79" s="1"/>
      <c r="V79" s="1"/>
      <c r="W79" s="1"/>
      <c r="X79" s="1"/>
      <c r="Y79" s="1"/>
      <c r="Z79" s="1"/>
    </row>
    <row r="80" spans="2:26" ht="73.5" customHeight="1" thickBot="1" x14ac:dyDescent="0.25">
      <c r="I80" s="11"/>
    </row>
    <row r="81" spans="2:26" ht="43.5" customHeight="1" thickBot="1" x14ac:dyDescent="0.25">
      <c r="B81" s="204" t="s">
        <v>21</v>
      </c>
      <c r="C81" s="205"/>
      <c r="D81" s="205"/>
      <c r="E81" s="205"/>
      <c r="F81" s="205"/>
      <c r="G81" s="205"/>
      <c r="H81" s="206"/>
      <c r="I81" s="11"/>
    </row>
    <row r="82" spans="2:26" s="3" customFormat="1" ht="15.75" customHeight="1" x14ac:dyDescent="0.2">
      <c r="B82" s="192"/>
      <c r="C82" s="186"/>
      <c r="D82" s="186"/>
      <c r="E82" s="186"/>
      <c r="F82" s="186"/>
      <c r="G82" s="186"/>
      <c r="H82" s="193"/>
      <c r="I82" s="11"/>
      <c r="M82" s="1"/>
      <c r="N82" s="1"/>
      <c r="O82" s="1"/>
      <c r="P82" s="2"/>
      <c r="Q82" s="2"/>
      <c r="R82" s="2"/>
      <c r="S82" s="2"/>
      <c r="T82" s="1"/>
      <c r="U82" s="1"/>
      <c r="V82" s="1"/>
      <c r="W82" s="1"/>
      <c r="X82" s="1"/>
      <c r="Y82" s="1"/>
      <c r="Z82" s="1"/>
    </row>
    <row r="83" spans="2:26" s="4" customFormat="1" ht="33" customHeight="1" thickBot="1" x14ac:dyDescent="0.25">
      <c r="B83" s="27" t="s">
        <v>20</v>
      </c>
      <c r="C83" s="26"/>
      <c r="D83" s="26"/>
      <c r="E83" s="26"/>
      <c r="F83" s="26"/>
      <c r="G83" s="10"/>
      <c r="H83" s="19"/>
      <c r="I83" s="7"/>
      <c r="J83" s="3"/>
      <c r="K83" s="3"/>
      <c r="L83" s="3"/>
      <c r="M83" s="1"/>
      <c r="N83" s="1"/>
      <c r="O83" s="1"/>
      <c r="P83" s="2"/>
      <c r="Q83" s="2"/>
      <c r="R83" s="2"/>
      <c r="S83" s="2"/>
      <c r="T83" s="1"/>
      <c r="U83" s="1"/>
      <c r="V83" s="1"/>
      <c r="W83" s="1"/>
      <c r="X83" s="1"/>
      <c r="Y83" s="1"/>
      <c r="Z83" s="1"/>
    </row>
    <row r="84" spans="2:26" s="4" customFormat="1" ht="33" customHeight="1" thickBot="1" x14ac:dyDescent="0.25">
      <c r="B84" s="207" t="s">
        <v>19</v>
      </c>
      <c r="C84" s="195"/>
      <c r="D84" s="195"/>
      <c r="E84" s="195"/>
      <c r="F84" s="25"/>
      <c r="G84" s="10"/>
      <c r="H84" s="19"/>
      <c r="I84" s="7"/>
      <c r="J84" s="3"/>
      <c r="K84" s="3"/>
      <c r="L84" s="3"/>
      <c r="M84" s="1"/>
      <c r="N84" s="1"/>
      <c r="O84" s="1"/>
      <c r="P84" s="2"/>
      <c r="Q84" s="2"/>
      <c r="R84" s="2"/>
      <c r="S84" s="2"/>
      <c r="T84" s="1"/>
      <c r="U84" s="1"/>
      <c r="V84" s="1"/>
      <c r="W84" s="1"/>
      <c r="X84" s="1"/>
      <c r="Y84" s="1"/>
      <c r="Z84" s="1"/>
    </row>
    <row r="85" spans="2:26" s="3" customFormat="1" ht="15.75" customHeight="1" thickBot="1" x14ac:dyDescent="0.25">
      <c r="B85" s="192"/>
      <c r="C85" s="186"/>
      <c r="D85" s="186"/>
      <c r="E85" s="186"/>
      <c r="F85" s="186"/>
      <c r="G85" s="186"/>
      <c r="H85" s="193"/>
      <c r="I85" s="11"/>
      <c r="M85" s="1"/>
      <c r="N85" s="1"/>
      <c r="O85" s="1"/>
      <c r="P85" s="2"/>
      <c r="Q85" s="2"/>
      <c r="R85" s="2"/>
      <c r="S85" s="2"/>
      <c r="T85" s="1"/>
      <c r="U85" s="1"/>
      <c r="V85" s="1"/>
      <c r="W85" s="1"/>
      <c r="X85" s="1"/>
      <c r="Y85" s="1"/>
      <c r="Z85" s="1"/>
    </row>
    <row r="86" spans="2:26" s="4" customFormat="1" ht="66" customHeight="1" thickBot="1" x14ac:dyDescent="0.25">
      <c r="B86" s="194" t="s">
        <v>18</v>
      </c>
      <c r="C86" s="195"/>
      <c r="D86" s="195"/>
      <c r="E86" s="195"/>
      <c r="F86" s="25"/>
      <c r="G86" s="24"/>
      <c r="H86" s="23"/>
      <c r="I86" s="22"/>
      <c r="J86" s="3"/>
      <c r="K86" s="3"/>
      <c r="L86" s="3"/>
      <c r="M86" s="1"/>
      <c r="N86" s="1"/>
      <c r="O86" s="1"/>
      <c r="P86" s="2"/>
      <c r="Q86" s="2"/>
      <c r="R86" s="2"/>
      <c r="S86" s="2"/>
      <c r="T86" s="1"/>
      <c r="U86" s="1"/>
      <c r="V86" s="1"/>
      <c r="W86" s="1"/>
      <c r="X86" s="1"/>
      <c r="Y86" s="1"/>
      <c r="Z86" s="1"/>
    </row>
    <row r="87" spans="2:26" s="3" customFormat="1" ht="15.75" customHeight="1" thickBot="1" x14ac:dyDescent="0.25">
      <c r="B87" s="192"/>
      <c r="C87" s="186"/>
      <c r="D87" s="186"/>
      <c r="E87" s="186"/>
      <c r="F87" s="186"/>
      <c r="G87" s="186"/>
      <c r="H87" s="193"/>
      <c r="I87" s="11"/>
      <c r="M87" s="1"/>
      <c r="N87" s="1"/>
      <c r="O87" s="1"/>
      <c r="P87" s="2"/>
      <c r="Q87" s="2"/>
      <c r="R87" s="2"/>
      <c r="S87" s="2"/>
      <c r="T87" s="1"/>
      <c r="U87" s="1"/>
      <c r="V87" s="1"/>
      <c r="W87" s="1"/>
      <c r="X87" s="1"/>
      <c r="Y87" s="1"/>
      <c r="Z87" s="1"/>
    </row>
    <row r="88" spans="2:26" s="4" customFormat="1" ht="33" customHeight="1" thickBot="1" x14ac:dyDescent="0.25">
      <c r="B88" s="196" t="s">
        <v>17</v>
      </c>
      <c r="C88" s="197"/>
      <c r="D88" s="197"/>
      <c r="E88" s="197"/>
      <c r="F88" s="21">
        <f>F84+F86</f>
        <v>0</v>
      </c>
      <c r="G88" s="20" t="s">
        <v>16</v>
      </c>
      <c r="H88" s="19"/>
      <c r="I88" s="7"/>
      <c r="J88" s="3"/>
      <c r="K88" s="3"/>
      <c r="L88" s="3"/>
      <c r="M88" s="1"/>
      <c r="N88" s="1"/>
      <c r="O88" s="1"/>
      <c r="P88" s="2"/>
      <c r="Q88" s="2"/>
      <c r="R88" s="2"/>
      <c r="S88" s="2"/>
      <c r="T88" s="1"/>
      <c r="U88" s="1"/>
      <c r="V88" s="1"/>
      <c r="W88" s="1"/>
      <c r="X88" s="1"/>
      <c r="Y88" s="1"/>
      <c r="Z88" s="1"/>
    </row>
    <row r="89" spans="2:26" s="3" customFormat="1" ht="15.75" customHeight="1" thickBot="1" x14ac:dyDescent="0.25">
      <c r="B89" s="198"/>
      <c r="C89" s="199"/>
      <c r="D89" s="199"/>
      <c r="E89" s="199"/>
      <c r="F89" s="199"/>
      <c r="G89" s="199"/>
      <c r="H89" s="200"/>
      <c r="I89" s="11"/>
      <c r="M89" s="1"/>
      <c r="N89" s="1"/>
      <c r="O89" s="1"/>
      <c r="P89" s="2"/>
      <c r="Q89" s="2"/>
      <c r="R89" s="2"/>
      <c r="S89" s="2"/>
      <c r="T89" s="1"/>
      <c r="U89" s="1"/>
      <c r="V89" s="1"/>
      <c r="W89" s="1"/>
      <c r="X89" s="1"/>
      <c r="Y89" s="1"/>
      <c r="Z89" s="1"/>
    </row>
    <row r="90" spans="2:26" ht="73.5" customHeight="1" thickBot="1" x14ac:dyDescent="0.25">
      <c r="I90" s="11"/>
    </row>
    <row r="91" spans="2:26" ht="43.5" customHeight="1" thickBot="1" x14ac:dyDescent="0.25">
      <c r="B91" s="188" t="s">
        <v>15</v>
      </c>
      <c r="C91" s="189"/>
      <c r="D91" s="189"/>
      <c r="E91" s="189"/>
      <c r="F91" s="189"/>
      <c r="G91" s="189"/>
      <c r="H91" s="190"/>
      <c r="I91" s="11"/>
    </row>
    <row r="92" spans="2:26" s="3" customFormat="1" ht="15" customHeight="1" x14ac:dyDescent="0.2">
      <c r="B92" s="186"/>
      <c r="C92" s="186"/>
      <c r="D92" s="186"/>
      <c r="E92" s="186"/>
      <c r="F92" s="186"/>
      <c r="G92" s="186"/>
      <c r="H92" s="186"/>
      <c r="I92" s="11"/>
      <c r="M92" s="1"/>
      <c r="N92" s="1"/>
      <c r="O92" s="1"/>
      <c r="P92" s="2"/>
      <c r="Q92" s="2"/>
      <c r="R92" s="2"/>
      <c r="S92" s="2"/>
      <c r="T92" s="1"/>
      <c r="U92" s="1"/>
      <c r="V92" s="1"/>
      <c r="W92" s="1"/>
      <c r="X92" s="1"/>
      <c r="Y92" s="1"/>
      <c r="Z92" s="1"/>
    </row>
    <row r="93" spans="2:26" s="3" customFormat="1" ht="21.75" customHeight="1" x14ac:dyDescent="0.2">
      <c r="B93" s="191" t="s">
        <v>14</v>
      </c>
      <c r="C93" s="191"/>
      <c r="D93" s="191"/>
      <c r="E93" s="191"/>
      <c r="F93" s="191"/>
      <c r="G93" s="191"/>
      <c r="H93" s="191"/>
      <c r="I93" s="11"/>
      <c r="M93" s="1"/>
      <c r="N93" s="1"/>
      <c r="O93" s="1"/>
      <c r="P93" s="2"/>
      <c r="Q93" s="2"/>
      <c r="R93" s="2"/>
      <c r="S93" s="2"/>
      <c r="T93" s="1"/>
      <c r="U93" s="1"/>
      <c r="V93" s="1"/>
      <c r="W93" s="1"/>
      <c r="X93" s="1"/>
      <c r="Y93" s="1"/>
      <c r="Z93" s="1"/>
    </row>
    <row r="94" spans="2:26" s="3" customFormat="1" ht="14.25" customHeight="1" thickBot="1" x14ac:dyDescent="0.25">
      <c r="B94" s="186"/>
      <c r="C94" s="186"/>
      <c r="D94" s="186"/>
      <c r="E94" s="186"/>
      <c r="F94" s="186"/>
      <c r="G94" s="186"/>
      <c r="H94" s="186"/>
      <c r="I94" s="11"/>
      <c r="M94" s="1"/>
      <c r="N94" s="1"/>
      <c r="O94" s="1"/>
      <c r="P94" s="2"/>
      <c r="Q94" s="2"/>
      <c r="R94" s="2"/>
      <c r="S94" s="2"/>
      <c r="T94" s="1"/>
      <c r="U94" s="1"/>
      <c r="V94" s="1"/>
      <c r="W94" s="1"/>
      <c r="X94" s="1"/>
      <c r="Y94" s="1"/>
      <c r="Z94" s="1"/>
    </row>
    <row r="95" spans="2:26" s="3" customFormat="1" ht="46.5" customHeight="1" x14ac:dyDescent="0.2">
      <c r="B95" s="178" t="s">
        <v>7</v>
      </c>
      <c r="C95" s="180" t="s">
        <v>6</v>
      </c>
      <c r="D95" s="182" t="s">
        <v>5</v>
      </c>
      <c r="E95" s="180" t="s">
        <v>4</v>
      </c>
      <c r="F95" s="180"/>
      <c r="G95" s="180" t="s">
        <v>3</v>
      </c>
      <c r="H95" s="184"/>
      <c r="I95" s="11"/>
      <c r="M95" s="1"/>
      <c r="N95" s="1"/>
      <c r="O95" s="1"/>
      <c r="P95" s="2"/>
      <c r="Q95" s="2"/>
      <c r="R95" s="2"/>
      <c r="S95" s="2"/>
      <c r="T95" s="1"/>
      <c r="U95" s="1"/>
      <c r="V95" s="1"/>
      <c r="W95" s="1"/>
      <c r="X95" s="1"/>
      <c r="Y95" s="1"/>
      <c r="Z95" s="1"/>
    </row>
    <row r="96" spans="2:26" s="3" customFormat="1" ht="46.5" customHeight="1" thickBot="1" x14ac:dyDescent="0.25">
      <c r="B96" s="179"/>
      <c r="C96" s="181"/>
      <c r="D96" s="183"/>
      <c r="E96" s="181"/>
      <c r="F96" s="181"/>
      <c r="G96" s="181"/>
      <c r="H96" s="185"/>
      <c r="I96" s="11"/>
      <c r="M96" s="1"/>
      <c r="N96" s="1"/>
      <c r="O96" s="1"/>
      <c r="P96" s="2"/>
      <c r="Q96" s="2"/>
      <c r="R96" s="2"/>
      <c r="S96" s="2"/>
      <c r="T96" s="1"/>
      <c r="U96" s="1"/>
      <c r="V96" s="1"/>
      <c r="W96" s="1"/>
      <c r="X96" s="1"/>
      <c r="Y96" s="1"/>
      <c r="Z96" s="1"/>
    </row>
    <row r="97" spans="2:26" s="3" customFormat="1" ht="18.75" customHeight="1" x14ac:dyDescent="0.2">
      <c r="B97" s="186"/>
      <c r="C97" s="186"/>
      <c r="D97" s="186"/>
      <c r="E97" s="186"/>
      <c r="F97" s="186"/>
      <c r="G97" s="186"/>
      <c r="H97" s="186"/>
      <c r="I97" s="11"/>
      <c r="M97" s="1"/>
      <c r="N97" s="1"/>
      <c r="O97" s="1"/>
      <c r="P97" s="2"/>
      <c r="Q97" s="2"/>
      <c r="R97" s="2"/>
      <c r="S97" s="2"/>
      <c r="T97" s="1"/>
      <c r="U97" s="1"/>
      <c r="V97" s="1"/>
      <c r="W97" s="1"/>
      <c r="X97" s="1"/>
      <c r="Y97" s="1"/>
      <c r="Z97" s="1"/>
    </row>
    <row r="98" spans="2:26" s="3" customFormat="1" ht="21.75" customHeight="1" x14ac:dyDescent="0.2">
      <c r="B98" s="191" t="s">
        <v>13</v>
      </c>
      <c r="C98" s="191"/>
      <c r="D98" s="191"/>
      <c r="E98" s="191"/>
      <c r="F98" s="191"/>
      <c r="G98" s="191"/>
      <c r="H98" s="191"/>
      <c r="I98" s="11"/>
      <c r="M98" s="1"/>
      <c r="N98" s="1"/>
      <c r="O98" s="1"/>
      <c r="P98" s="2"/>
      <c r="Q98" s="2"/>
      <c r="R98" s="2"/>
      <c r="S98" s="2"/>
      <c r="T98" s="1"/>
      <c r="U98" s="1"/>
      <c r="V98" s="1"/>
      <c r="W98" s="1"/>
      <c r="X98" s="1"/>
      <c r="Y98" s="1"/>
      <c r="Z98" s="1"/>
    </row>
    <row r="99" spans="2:26" s="3" customFormat="1" ht="15.75" customHeight="1" x14ac:dyDescent="0.2">
      <c r="B99" s="186"/>
      <c r="C99" s="186"/>
      <c r="D99" s="186"/>
      <c r="E99" s="186"/>
      <c r="F99" s="186"/>
      <c r="G99" s="186"/>
      <c r="H99" s="186"/>
      <c r="I99" s="11"/>
      <c r="M99" s="1"/>
      <c r="N99" s="1"/>
      <c r="O99" s="1"/>
      <c r="P99" s="2"/>
      <c r="Q99" s="2"/>
      <c r="R99" s="2"/>
      <c r="S99" s="2"/>
      <c r="T99" s="1"/>
      <c r="U99" s="1"/>
      <c r="V99" s="1"/>
      <c r="W99" s="1"/>
      <c r="X99" s="1"/>
      <c r="Y99" s="1"/>
      <c r="Z99" s="1"/>
    </row>
    <row r="100" spans="2:26" s="3" customFormat="1" ht="33" customHeight="1" x14ac:dyDescent="0.2">
      <c r="B100" s="175" t="s">
        <v>12</v>
      </c>
      <c r="C100" s="175"/>
      <c r="D100" s="175"/>
      <c r="E100" s="175"/>
      <c r="F100" s="175"/>
      <c r="G100" s="175"/>
      <c r="H100" s="175"/>
      <c r="I100" s="11"/>
      <c r="M100" s="1"/>
      <c r="N100" s="1"/>
      <c r="O100" s="1"/>
      <c r="P100" s="2"/>
      <c r="Q100" s="2"/>
      <c r="R100" s="2"/>
      <c r="S100" s="2"/>
      <c r="T100" s="1"/>
      <c r="U100" s="1"/>
      <c r="V100" s="1"/>
      <c r="W100" s="1"/>
      <c r="X100" s="1"/>
      <c r="Y100" s="1"/>
      <c r="Z100" s="1"/>
    </row>
    <row r="101" spans="2:26" s="4" customFormat="1" ht="33" customHeight="1" x14ac:dyDescent="0.2">
      <c r="B101" s="176" t="s">
        <v>1</v>
      </c>
      <c r="C101" s="176"/>
      <c r="E101" s="10"/>
      <c r="F101" s="10"/>
      <c r="G101" s="10"/>
      <c r="H101" s="10"/>
      <c r="I101" s="7"/>
      <c r="J101" s="3"/>
      <c r="K101" s="3"/>
      <c r="L101" s="3"/>
      <c r="M101" s="1"/>
      <c r="N101" s="1"/>
      <c r="O101" s="1"/>
      <c r="P101" s="2"/>
      <c r="Q101" s="2"/>
      <c r="R101" s="2"/>
      <c r="S101" s="2"/>
      <c r="T101" s="1"/>
      <c r="U101" s="1"/>
      <c r="V101" s="1"/>
      <c r="W101" s="1"/>
      <c r="X101" s="1"/>
      <c r="Y101" s="1"/>
      <c r="Z101" s="1"/>
    </row>
    <row r="102" spans="2:26" s="4" customFormat="1" ht="33" customHeight="1" x14ac:dyDescent="0.2">
      <c r="C102" s="9" t="str">
        <f>CONCATENATE(" $45.000"," + ($",G19,") =")</f>
        <v xml:space="preserve"> $45.000 + ($1.5375) =</v>
      </c>
      <c r="D102" s="6">
        <f>(45+G19)</f>
        <v>46.537500000000001</v>
      </c>
      <c r="E102" s="5"/>
      <c r="F102" s="5"/>
      <c r="G102" s="5"/>
      <c r="H102" s="5"/>
      <c r="I102" s="7"/>
      <c r="J102" s="3"/>
      <c r="K102" s="3"/>
      <c r="L102" s="3"/>
      <c r="M102" s="1"/>
      <c r="N102" s="1"/>
      <c r="O102" s="1"/>
      <c r="P102" s="2"/>
      <c r="Q102" s="2"/>
      <c r="R102" s="2"/>
      <c r="S102" s="2"/>
      <c r="T102" s="1"/>
      <c r="U102" s="1"/>
      <c r="V102" s="1"/>
      <c r="W102" s="1"/>
      <c r="X102" s="1"/>
      <c r="Y102" s="1"/>
      <c r="Z102" s="1"/>
    </row>
    <row r="103" spans="2:26" s="4" customFormat="1" ht="33" hidden="1" customHeight="1" x14ac:dyDescent="0.2">
      <c r="B103" s="176" t="s">
        <v>11</v>
      </c>
      <c r="C103" s="176"/>
      <c r="D103" s="18"/>
      <c r="E103" s="5"/>
      <c r="F103" s="5"/>
      <c r="G103" s="5"/>
      <c r="H103" s="5"/>
      <c r="I103" s="7"/>
      <c r="J103" s="3"/>
      <c r="K103" s="3"/>
      <c r="L103" s="3"/>
      <c r="M103" s="1"/>
      <c r="N103" s="1"/>
      <c r="O103" s="1"/>
      <c r="P103" s="2"/>
      <c r="Q103" s="2"/>
      <c r="R103" s="2"/>
      <c r="S103" s="2"/>
      <c r="T103" s="1"/>
      <c r="U103" s="1"/>
      <c r="V103" s="1"/>
      <c r="W103" s="1"/>
      <c r="X103" s="1"/>
      <c r="Y103" s="1"/>
      <c r="Z103" s="1"/>
    </row>
    <row r="104" spans="2:26" s="4" customFormat="1" ht="33" hidden="1" customHeight="1" x14ac:dyDescent="0.2">
      <c r="C104" s="17" t="str">
        <f>CONCATENATE(" $45.000"," x ",H42, " =")</f>
        <v xml:space="preserve"> $45.000 x 5.00% =</v>
      </c>
      <c r="D104" s="16">
        <f>(45*H42)</f>
        <v>2.25</v>
      </c>
      <c r="E104" s="5"/>
      <c r="F104" s="5"/>
      <c r="G104" s="5"/>
      <c r="H104" s="5"/>
      <c r="I104" s="7"/>
      <c r="J104" s="3"/>
      <c r="K104" s="3"/>
      <c r="L104" s="3"/>
      <c r="M104" s="1"/>
      <c r="N104" s="1"/>
      <c r="O104" s="1"/>
      <c r="P104" s="2"/>
      <c r="Q104" s="2"/>
      <c r="R104" s="2"/>
      <c r="S104" s="2"/>
      <c r="T104" s="1"/>
      <c r="U104" s="1"/>
      <c r="V104" s="1"/>
      <c r="W104" s="1"/>
      <c r="X104" s="1"/>
      <c r="Y104" s="1"/>
      <c r="Z104" s="1"/>
    </row>
    <row r="105" spans="2:26" s="4" customFormat="1" ht="33" hidden="1" customHeight="1" x14ac:dyDescent="0.2">
      <c r="C105" s="187" t="str">
        <f>CONCATENATE("$",D104," x 96.25% (Difference of 100% Material Minus Total % Asphalt + Fuel Allowance) =")</f>
        <v>$2.25 x 96.25% (Difference of 100% Material Minus Total % Asphalt + Fuel Allowance) =</v>
      </c>
      <c r="D105" s="187"/>
      <c r="E105" s="187"/>
      <c r="F105" s="187"/>
      <c r="G105" s="187"/>
      <c r="H105" s="6">
        <f>(D104*96.25)/100</f>
        <v>2.1656249999999999</v>
      </c>
      <c r="I105" s="7"/>
      <c r="J105" s="3"/>
      <c r="K105" s="3"/>
      <c r="L105" s="3"/>
      <c r="M105" s="1"/>
      <c r="N105" s="1"/>
      <c r="O105" s="1">
        <f>D104*96.25/100</f>
        <v>2.1656249999999999</v>
      </c>
      <c r="P105" s="2"/>
      <c r="Q105" s="2"/>
      <c r="R105" s="2"/>
      <c r="S105" s="2"/>
      <c r="T105" s="1"/>
      <c r="U105" s="1"/>
      <c r="V105" s="1"/>
      <c r="W105" s="1"/>
      <c r="X105" s="1"/>
      <c r="Y105" s="1"/>
      <c r="Z105" s="1"/>
    </row>
    <row r="106" spans="2:26" s="4" customFormat="1" ht="33" hidden="1" customHeight="1" x14ac:dyDescent="0.2">
      <c r="B106" s="176" t="s">
        <v>10</v>
      </c>
      <c r="C106" s="176"/>
      <c r="D106" s="176"/>
      <c r="E106" s="176"/>
      <c r="F106" s="176"/>
      <c r="G106" s="5"/>
      <c r="H106" s="5"/>
      <c r="I106" s="7"/>
      <c r="J106" s="3"/>
      <c r="K106" s="3"/>
      <c r="L106" s="3"/>
      <c r="M106" s="1"/>
      <c r="N106" s="1"/>
      <c r="O106" s="1"/>
      <c r="P106" s="2"/>
      <c r="Q106" s="2"/>
      <c r="R106" s="2"/>
      <c r="S106" s="2"/>
      <c r="T106" s="1"/>
      <c r="U106" s="1"/>
      <c r="V106" s="1"/>
      <c r="W106" s="1"/>
      <c r="X106" s="1"/>
      <c r="Y106" s="1"/>
      <c r="Z106" s="1"/>
    </row>
    <row r="107" spans="2:26" s="4" customFormat="1" ht="33" hidden="1" customHeight="1" x14ac:dyDescent="0.2">
      <c r="C107" s="174" t="str">
        <f>CONCATENATE("$",D102," + $",H105, "  =")</f>
        <v>$46.5375 + $2.165625  =</v>
      </c>
      <c r="D107" s="13">
        <f>D102+H105</f>
        <v>48.703125</v>
      </c>
      <c r="E107" s="5"/>
      <c r="F107" s="5"/>
      <c r="G107" s="5"/>
      <c r="H107" s="5"/>
      <c r="I107" s="7"/>
      <c r="J107" s="3"/>
      <c r="K107" s="12"/>
      <c r="L107" s="3"/>
      <c r="M107" s="1"/>
      <c r="N107" s="1"/>
      <c r="O107" s="1"/>
      <c r="P107" s="2"/>
      <c r="Q107" s="2"/>
      <c r="R107" s="2"/>
      <c r="S107" s="2"/>
      <c r="T107" s="1"/>
      <c r="U107" s="1"/>
      <c r="V107" s="1"/>
      <c r="W107" s="1"/>
      <c r="X107" s="1"/>
      <c r="Y107" s="1"/>
      <c r="Z107" s="1"/>
    </row>
    <row r="108" spans="2:26" ht="29.25" customHeight="1" thickBot="1" x14ac:dyDescent="0.25">
      <c r="I108" s="11"/>
    </row>
    <row r="109" spans="2:26" ht="43.5" customHeight="1" thickBot="1" x14ac:dyDescent="0.25">
      <c r="B109" s="188" t="s">
        <v>9</v>
      </c>
      <c r="C109" s="189"/>
      <c r="D109" s="189"/>
      <c r="E109" s="189"/>
      <c r="F109" s="189"/>
      <c r="G109" s="189"/>
      <c r="H109" s="190"/>
      <c r="I109" s="11"/>
    </row>
    <row r="110" spans="2:26" ht="21.75" customHeight="1" x14ac:dyDescent="0.2">
      <c r="B110" s="186"/>
      <c r="C110" s="186"/>
      <c r="D110" s="186"/>
      <c r="E110" s="186"/>
      <c r="F110" s="186"/>
      <c r="G110" s="186"/>
      <c r="H110" s="186"/>
      <c r="I110" s="11"/>
    </row>
    <row r="111" spans="2:26" ht="21.75" customHeight="1" x14ac:dyDescent="0.2">
      <c r="B111" s="191" t="s">
        <v>8</v>
      </c>
      <c r="C111" s="191"/>
      <c r="D111" s="191"/>
      <c r="E111" s="191"/>
      <c r="F111" s="191"/>
      <c r="G111" s="191"/>
      <c r="H111" s="191"/>
      <c r="I111" s="11"/>
    </row>
    <row r="112" spans="2:26" ht="14.25" customHeight="1" thickBot="1" x14ac:dyDescent="0.25">
      <c r="B112" s="186"/>
      <c r="C112" s="186"/>
      <c r="D112" s="186"/>
      <c r="E112" s="186"/>
      <c r="F112" s="186"/>
      <c r="G112" s="186"/>
      <c r="H112" s="186"/>
      <c r="I112" s="11"/>
    </row>
    <row r="113" spans="2:26" ht="46.5" customHeight="1" x14ac:dyDescent="0.2">
      <c r="B113" s="178" t="s">
        <v>7</v>
      </c>
      <c r="C113" s="180" t="s">
        <v>6</v>
      </c>
      <c r="D113" s="182" t="s">
        <v>5</v>
      </c>
      <c r="E113" s="180" t="s">
        <v>4</v>
      </c>
      <c r="F113" s="180"/>
      <c r="G113" s="180" t="s">
        <v>3</v>
      </c>
      <c r="H113" s="184"/>
      <c r="I113" s="11"/>
    </row>
    <row r="114" spans="2:26" ht="46.5" customHeight="1" thickBot="1" x14ac:dyDescent="0.25">
      <c r="B114" s="179"/>
      <c r="C114" s="181"/>
      <c r="D114" s="183"/>
      <c r="E114" s="181"/>
      <c r="F114" s="181"/>
      <c r="G114" s="181"/>
      <c r="H114" s="185"/>
      <c r="I114" s="11"/>
    </row>
    <row r="115" spans="2:26" ht="18.75" customHeight="1" x14ac:dyDescent="0.2">
      <c r="B115" s="186"/>
      <c r="C115" s="186"/>
      <c r="D115" s="186"/>
      <c r="E115" s="186"/>
      <c r="F115" s="186"/>
      <c r="G115" s="186"/>
      <c r="H115" s="186"/>
      <c r="I115" s="11"/>
    </row>
    <row r="116" spans="2:26" ht="33" customHeight="1" x14ac:dyDescent="0.2">
      <c r="B116" s="175" t="s">
        <v>2</v>
      </c>
      <c r="C116" s="175"/>
      <c r="D116" s="175"/>
      <c r="E116" s="175"/>
      <c r="F116" s="175"/>
      <c r="G116" s="175"/>
      <c r="H116" s="175"/>
      <c r="I116" s="11"/>
    </row>
    <row r="117" spans="2:26" s="4" customFormat="1" ht="33" customHeight="1" x14ac:dyDescent="0.2">
      <c r="B117" s="176" t="s">
        <v>1</v>
      </c>
      <c r="C117" s="176"/>
      <c r="E117" s="10"/>
      <c r="F117" s="10"/>
      <c r="G117" s="10"/>
      <c r="H117" s="10"/>
      <c r="I117" s="7"/>
      <c r="J117" s="3"/>
      <c r="K117" s="3"/>
      <c r="L117" s="3"/>
      <c r="M117" s="1"/>
      <c r="N117" s="1"/>
      <c r="O117" s="1"/>
      <c r="P117" s="2"/>
      <c r="Q117" s="2"/>
      <c r="R117" s="2"/>
      <c r="S117" s="2"/>
      <c r="T117" s="1"/>
      <c r="U117" s="1"/>
      <c r="V117" s="1"/>
      <c r="W117" s="1"/>
      <c r="X117" s="1"/>
      <c r="Y117" s="1"/>
      <c r="Z117" s="1"/>
    </row>
    <row r="118" spans="2:26" s="4" customFormat="1" ht="33" customHeight="1" x14ac:dyDescent="0.2">
      <c r="C118" s="9" t="str">
        <f>CONCATENATE(" $45.000"," + ($",G57,") =")</f>
        <v xml:space="preserve"> $45.000 + ($2.87) =</v>
      </c>
      <c r="D118" s="6">
        <f>(45+G57)</f>
        <v>47.87</v>
      </c>
      <c r="E118" s="5"/>
      <c r="F118" s="5"/>
      <c r="G118" s="5"/>
      <c r="H118" s="5"/>
      <c r="I118" s="7"/>
      <c r="J118" s="3"/>
      <c r="K118" s="3"/>
      <c r="L118" s="3"/>
      <c r="M118" s="1"/>
      <c r="N118" s="1"/>
      <c r="O118" s="1"/>
      <c r="P118" s="2"/>
      <c r="Q118" s="2"/>
      <c r="R118" s="2"/>
      <c r="S118" s="2"/>
      <c r="T118" s="1"/>
      <c r="U118" s="1"/>
      <c r="V118" s="1"/>
      <c r="W118" s="1"/>
      <c r="X118" s="1"/>
      <c r="Y118" s="1"/>
      <c r="Z118" s="1"/>
    </row>
    <row r="119" spans="2:26" s="4" customFormat="1" ht="40.5" customHeight="1" x14ac:dyDescent="0.25">
      <c r="B119" s="177" t="s">
        <v>0</v>
      </c>
      <c r="C119" s="177"/>
      <c r="D119" s="8">
        <f>D118</f>
        <v>47.87</v>
      </c>
      <c r="E119" s="5"/>
      <c r="F119" s="5"/>
      <c r="G119" s="5"/>
      <c r="H119" s="5"/>
      <c r="I119" s="7"/>
      <c r="J119" s="3"/>
      <c r="K119" s="3"/>
      <c r="L119" s="3"/>
      <c r="M119" s="1"/>
      <c r="N119" s="1"/>
      <c r="O119" s="1"/>
      <c r="P119" s="2"/>
      <c r="Q119" s="2"/>
      <c r="R119" s="2"/>
      <c r="S119" s="2"/>
      <c r="T119" s="1"/>
      <c r="U119" s="1"/>
      <c r="V119" s="1"/>
      <c r="W119" s="1"/>
      <c r="X119" s="1"/>
      <c r="Y119" s="1"/>
      <c r="Z119" s="1"/>
    </row>
    <row r="120" spans="2:26" s="4" customFormat="1" ht="33" customHeight="1" x14ac:dyDescent="0.2">
      <c r="D120" s="6"/>
      <c r="E120" s="5"/>
      <c r="F120" s="5"/>
      <c r="G120" s="5"/>
      <c r="H120" s="5"/>
      <c r="J120" s="3"/>
      <c r="K120" s="3"/>
      <c r="L120" s="3"/>
      <c r="M120" s="1"/>
      <c r="N120" s="1"/>
      <c r="O120" s="1"/>
      <c r="P120" s="2"/>
      <c r="Q120" s="2"/>
      <c r="R120" s="2"/>
      <c r="S120" s="2"/>
      <c r="T120" s="1"/>
      <c r="U120" s="1"/>
      <c r="V120" s="1"/>
      <c r="W120" s="1"/>
      <c r="X120" s="1"/>
      <c r="Y120" s="1"/>
      <c r="Z120" s="1"/>
    </row>
    <row r="123" spans="2:26" ht="50.25" customHeight="1" x14ac:dyDescent="0.2"/>
    <row r="124" spans="2:26" ht="56.25" customHeight="1" x14ac:dyDescent="0.2"/>
    <row r="125" spans="2:26" ht="18" customHeight="1" x14ac:dyDescent="0.2"/>
    <row r="126" spans="2:26" ht="18" customHeight="1" x14ac:dyDescent="0.2"/>
    <row r="127" spans="2:26" ht="18" customHeight="1" x14ac:dyDescent="0.2"/>
    <row r="128" spans="2:26"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sheetData>
  <sheetProtection algorithmName="SHA-512" hashValue="pYFquV0yj7lK2qArtLHNOZkQmI4WOHwjiQnvH9s3P+I9pZuF/BNQ+yJOwzhMNJ/S3kHv/zUBU+JWd3vSXqo+RQ==" saltValue="sZEr8AnF1P/IShRu0Ps38Q==" spinCount="100000" sheet="1" formatColumns="0" formatRows="0" selectLockedCells="1"/>
  <mergeCells count="122">
    <mergeCell ref="B1:D1"/>
    <mergeCell ref="C3:E3"/>
    <mergeCell ref="G3:H3"/>
    <mergeCell ref="C4:E4"/>
    <mergeCell ref="G4:H4"/>
    <mergeCell ref="B6:E6"/>
    <mergeCell ref="F6:G6"/>
    <mergeCell ref="S10:S29"/>
    <mergeCell ref="B11:H11"/>
    <mergeCell ref="B12:E12"/>
    <mergeCell ref="B13:H13"/>
    <mergeCell ref="J13:K13"/>
    <mergeCell ref="P13:P15"/>
    <mergeCell ref="M6:N8"/>
    <mergeCell ref="P6:S7"/>
    <mergeCell ref="B7:E7"/>
    <mergeCell ref="B8:H8"/>
    <mergeCell ref="P8:S8"/>
    <mergeCell ref="B9:H9"/>
    <mergeCell ref="J9:K9"/>
    <mergeCell ref="Q13:Q15"/>
    <mergeCell ref="B14:H14"/>
    <mergeCell ref="B15:H15"/>
    <mergeCell ref="B16:H16"/>
    <mergeCell ref="P16:P17"/>
    <mergeCell ref="Q16:Q17"/>
    <mergeCell ref="B17:H17"/>
    <mergeCell ref="B10:C10"/>
    <mergeCell ref="D10:F10"/>
    <mergeCell ref="P10:P12"/>
    <mergeCell ref="Q10:Q12"/>
    <mergeCell ref="G18:H18"/>
    <mergeCell ref="P18:P20"/>
    <mergeCell ref="Q18:Q20"/>
    <mergeCell ref="G19:H19"/>
    <mergeCell ref="G20:H20"/>
    <mergeCell ref="G21:H21"/>
    <mergeCell ref="P21:P23"/>
    <mergeCell ref="Q21:Q23"/>
    <mergeCell ref="G22:H22"/>
    <mergeCell ref="G23:H23"/>
    <mergeCell ref="G24:H24"/>
    <mergeCell ref="P24:P26"/>
    <mergeCell ref="Q24:Q26"/>
    <mergeCell ref="G25:H25"/>
    <mergeCell ref="G26:H26"/>
    <mergeCell ref="G27:H27"/>
    <mergeCell ref="P27:P29"/>
    <mergeCell ref="Q27:Q29"/>
    <mergeCell ref="G28:H28"/>
    <mergeCell ref="G29:H29"/>
    <mergeCell ref="B35:H35"/>
    <mergeCell ref="D36:E36"/>
    <mergeCell ref="B38:D38"/>
    <mergeCell ref="B40:H40"/>
    <mergeCell ref="H42:H52"/>
    <mergeCell ref="B55:H55"/>
    <mergeCell ref="P30:P32"/>
    <mergeCell ref="Q30:Q32"/>
    <mergeCell ref="B31:H31"/>
    <mergeCell ref="B32:H32"/>
    <mergeCell ref="B33:H33"/>
    <mergeCell ref="B34:H34"/>
    <mergeCell ref="B63:C63"/>
    <mergeCell ref="B64:E64"/>
    <mergeCell ref="B65:H65"/>
    <mergeCell ref="B66:E66"/>
    <mergeCell ref="B67:H67"/>
    <mergeCell ref="B68:E68"/>
    <mergeCell ref="G56:H56"/>
    <mergeCell ref="G57:H57"/>
    <mergeCell ref="G58:H58"/>
    <mergeCell ref="G59:H59"/>
    <mergeCell ref="B61:H61"/>
    <mergeCell ref="B62:H62"/>
    <mergeCell ref="B77:H77"/>
    <mergeCell ref="B78:E78"/>
    <mergeCell ref="B79:H79"/>
    <mergeCell ref="B81:H81"/>
    <mergeCell ref="B82:H82"/>
    <mergeCell ref="B84:E84"/>
    <mergeCell ref="B70:C70"/>
    <mergeCell ref="B71:E71"/>
    <mergeCell ref="B72:H72"/>
    <mergeCell ref="B73:E73"/>
    <mergeCell ref="B74:H74"/>
    <mergeCell ref="B75:E75"/>
    <mergeCell ref="B92:H92"/>
    <mergeCell ref="B93:H93"/>
    <mergeCell ref="B94:H94"/>
    <mergeCell ref="B95:B96"/>
    <mergeCell ref="C95:C96"/>
    <mergeCell ref="D95:D96"/>
    <mergeCell ref="E95:F96"/>
    <mergeCell ref="G95:H96"/>
    <mergeCell ref="B85:H85"/>
    <mergeCell ref="B86:E86"/>
    <mergeCell ref="B87:H87"/>
    <mergeCell ref="B88:E88"/>
    <mergeCell ref="B89:H89"/>
    <mergeCell ref="B91:H91"/>
    <mergeCell ref="C105:G105"/>
    <mergeCell ref="B106:F106"/>
    <mergeCell ref="B109:H109"/>
    <mergeCell ref="B110:H110"/>
    <mergeCell ref="B111:H111"/>
    <mergeCell ref="B112:H112"/>
    <mergeCell ref="B97:H97"/>
    <mergeCell ref="B98:H98"/>
    <mergeCell ref="B99:H99"/>
    <mergeCell ref="B100:H100"/>
    <mergeCell ref="B101:C101"/>
    <mergeCell ref="B103:C103"/>
    <mergeCell ref="B116:H116"/>
    <mergeCell ref="B117:C117"/>
    <mergeCell ref="B119:C119"/>
    <mergeCell ref="B113:B114"/>
    <mergeCell ref="C113:C114"/>
    <mergeCell ref="D113:D114"/>
    <mergeCell ref="E113:F114"/>
    <mergeCell ref="G113:H114"/>
    <mergeCell ref="B115:H115"/>
  </mergeCells>
  <dataValidations count="8">
    <dataValidation type="list" allowBlank="1" showInputMessage="1" showErrorMessage="1" sqref="K15" xr:uid="{D4DEC697-A776-4684-89A4-493E3B6B0F15}">
      <formula1>$N$14:$N$50</formula1>
    </dataValidation>
    <dataValidation type="list" allowBlank="1" showInputMessage="1" showErrorMessage="1" sqref="K65400 K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E65486 TA65486 ACW65486 AMS65486 AWO65486 BGK65486 BQG65486 CAC65486 CJY65486 CTU65486 DDQ65486 DNM65486 DXI65486 EHE65486 ERA65486 FAW65486 FKS65486 FUO65486 GEK65486 GOG65486 GYC65486 HHY65486 HRU65486 IBQ65486 ILM65486 IVI65486 JFE65486 JPA65486 JYW65486 KIS65486 KSO65486 LCK65486 LMG65486 LWC65486 MFY65486 MPU65486 MZQ65486 NJM65486 NTI65486 ODE65486 ONA65486 OWW65486 PGS65486 PQO65486 QAK65486 QKG65486 QUC65486 RDY65486 RNU65486 RXQ65486 SHM65486 SRI65486 TBE65486 TLA65486 TUW65486 UES65486 UOO65486 UYK65486 VIG65486 VSC65486 WBY65486 WLU65486 WVQ65486 K130936 JE131022 TA131022 ACW131022 AMS131022 AWO131022 BGK131022 BQG131022 CAC131022 CJY131022 CTU131022 DDQ131022 DNM131022 DXI131022 EHE131022 ERA131022 FAW131022 FKS131022 FUO131022 GEK131022 GOG131022 GYC131022 HHY131022 HRU131022 IBQ131022 ILM131022 IVI131022 JFE131022 JPA131022 JYW131022 KIS131022 KSO131022 LCK131022 LMG131022 LWC131022 MFY131022 MPU131022 MZQ131022 NJM131022 NTI131022 ODE131022 ONA131022 OWW131022 PGS131022 PQO131022 QAK131022 QKG131022 QUC131022 RDY131022 RNU131022 RXQ131022 SHM131022 SRI131022 TBE131022 TLA131022 TUW131022 UES131022 UOO131022 UYK131022 VIG131022 VSC131022 WBY131022 WLU131022 WVQ131022 K196472 JE196558 TA196558 ACW196558 AMS196558 AWO196558 BGK196558 BQG196558 CAC196558 CJY196558 CTU196558 DDQ196558 DNM196558 DXI196558 EHE196558 ERA196558 FAW196558 FKS196558 FUO196558 GEK196558 GOG196558 GYC196558 HHY196558 HRU196558 IBQ196558 ILM196558 IVI196558 JFE196558 JPA196558 JYW196558 KIS196558 KSO196558 LCK196558 LMG196558 LWC196558 MFY196558 MPU196558 MZQ196558 NJM196558 NTI196558 ODE196558 ONA196558 OWW196558 PGS196558 PQO196558 QAK196558 QKG196558 QUC196558 RDY196558 RNU196558 RXQ196558 SHM196558 SRI196558 TBE196558 TLA196558 TUW196558 UES196558 UOO196558 UYK196558 VIG196558 VSC196558 WBY196558 WLU196558 WVQ196558 K262008 JE262094 TA262094 ACW262094 AMS262094 AWO262094 BGK262094 BQG262094 CAC262094 CJY262094 CTU262094 DDQ262094 DNM262094 DXI262094 EHE262094 ERA262094 FAW262094 FKS262094 FUO262094 GEK262094 GOG262094 GYC262094 HHY262094 HRU262094 IBQ262094 ILM262094 IVI262094 JFE262094 JPA262094 JYW262094 KIS262094 KSO262094 LCK262094 LMG262094 LWC262094 MFY262094 MPU262094 MZQ262094 NJM262094 NTI262094 ODE262094 ONA262094 OWW262094 PGS262094 PQO262094 QAK262094 QKG262094 QUC262094 RDY262094 RNU262094 RXQ262094 SHM262094 SRI262094 TBE262094 TLA262094 TUW262094 UES262094 UOO262094 UYK262094 VIG262094 VSC262094 WBY262094 WLU262094 WVQ262094 K327544 JE327630 TA327630 ACW327630 AMS327630 AWO327630 BGK327630 BQG327630 CAC327630 CJY327630 CTU327630 DDQ327630 DNM327630 DXI327630 EHE327630 ERA327630 FAW327630 FKS327630 FUO327630 GEK327630 GOG327630 GYC327630 HHY327630 HRU327630 IBQ327630 ILM327630 IVI327630 JFE327630 JPA327630 JYW327630 KIS327630 KSO327630 LCK327630 LMG327630 LWC327630 MFY327630 MPU327630 MZQ327630 NJM327630 NTI327630 ODE327630 ONA327630 OWW327630 PGS327630 PQO327630 QAK327630 QKG327630 QUC327630 RDY327630 RNU327630 RXQ327630 SHM327630 SRI327630 TBE327630 TLA327630 TUW327630 UES327630 UOO327630 UYK327630 VIG327630 VSC327630 WBY327630 WLU327630 WVQ327630 K393080 JE393166 TA393166 ACW393166 AMS393166 AWO393166 BGK393166 BQG393166 CAC393166 CJY393166 CTU393166 DDQ393166 DNM393166 DXI393166 EHE393166 ERA393166 FAW393166 FKS393166 FUO393166 GEK393166 GOG393166 GYC393166 HHY393166 HRU393166 IBQ393166 ILM393166 IVI393166 JFE393166 JPA393166 JYW393166 KIS393166 KSO393166 LCK393166 LMG393166 LWC393166 MFY393166 MPU393166 MZQ393166 NJM393166 NTI393166 ODE393166 ONA393166 OWW393166 PGS393166 PQO393166 QAK393166 QKG393166 QUC393166 RDY393166 RNU393166 RXQ393166 SHM393166 SRI393166 TBE393166 TLA393166 TUW393166 UES393166 UOO393166 UYK393166 VIG393166 VSC393166 WBY393166 WLU393166 WVQ393166 K458616 JE458702 TA458702 ACW458702 AMS458702 AWO458702 BGK458702 BQG458702 CAC458702 CJY458702 CTU458702 DDQ458702 DNM458702 DXI458702 EHE458702 ERA458702 FAW458702 FKS458702 FUO458702 GEK458702 GOG458702 GYC458702 HHY458702 HRU458702 IBQ458702 ILM458702 IVI458702 JFE458702 JPA458702 JYW458702 KIS458702 KSO458702 LCK458702 LMG458702 LWC458702 MFY458702 MPU458702 MZQ458702 NJM458702 NTI458702 ODE458702 ONA458702 OWW458702 PGS458702 PQO458702 QAK458702 QKG458702 QUC458702 RDY458702 RNU458702 RXQ458702 SHM458702 SRI458702 TBE458702 TLA458702 TUW458702 UES458702 UOO458702 UYK458702 VIG458702 VSC458702 WBY458702 WLU458702 WVQ458702 K524152 JE524238 TA524238 ACW524238 AMS524238 AWO524238 BGK524238 BQG524238 CAC524238 CJY524238 CTU524238 DDQ524238 DNM524238 DXI524238 EHE524238 ERA524238 FAW524238 FKS524238 FUO524238 GEK524238 GOG524238 GYC524238 HHY524238 HRU524238 IBQ524238 ILM524238 IVI524238 JFE524238 JPA524238 JYW524238 KIS524238 KSO524238 LCK524238 LMG524238 LWC524238 MFY524238 MPU524238 MZQ524238 NJM524238 NTI524238 ODE524238 ONA524238 OWW524238 PGS524238 PQO524238 QAK524238 QKG524238 QUC524238 RDY524238 RNU524238 RXQ524238 SHM524238 SRI524238 TBE524238 TLA524238 TUW524238 UES524238 UOO524238 UYK524238 VIG524238 VSC524238 WBY524238 WLU524238 WVQ524238 K589688 JE589774 TA589774 ACW589774 AMS589774 AWO589774 BGK589774 BQG589774 CAC589774 CJY589774 CTU589774 DDQ589774 DNM589774 DXI589774 EHE589774 ERA589774 FAW589774 FKS589774 FUO589774 GEK589774 GOG589774 GYC589774 HHY589774 HRU589774 IBQ589774 ILM589774 IVI589774 JFE589774 JPA589774 JYW589774 KIS589774 KSO589774 LCK589774 LMG589774 LWC589774 MFY589774 MPU589774 MZQ589774 NJM589774 NTI589774 ODE589774 ONA589774 OWW589774 PGS589774 PQO589774 QAK589774 QKG589774 QUC589774 RDY589774 RNU589774 RXQ589774 SHM589774 SRI589774 TBE589774 TLA589774 TUW589774 UES589774 UOO589774 UYK589774 VIG589774 VSC589774 WBY589774 WLU589774 WVQ589774 K655224 JE655310 TA655310 ACW655310 AMS655310 AWO655310 BGK655310 BQG655310 CAC655310 CJY655310 CTU655310 DDQ655310 DNM655310 DXI655310 EHE655310 ERA655310 FAW655310 FKS655310 FUO655310 GEK655310 GOG655310 GYC655310 HHY655310 HRU655310 IBQ655310 ILM655310 IVI655310 JFE655310 JPA655310 JYW655310 KIS655310 KSO655310 LCK655310 LMG655310 LWC655310 MFY655310 MPU655310 MZQ655310 NJM655310 NTI655310 ODE655310 ONA655310 OWW655310 PGS655310 PQO655310 QAK655310 QKG655310 QUC655310 RDY655310 RNU655310 RXQ655310 SHM655310 SRI655310 TBE655310 TLA655310 TUW655310 UES655310 UOO655310 UYK655310 VIG655310 VSC655310 WBY655310 WLU655310 WVQ655310 K720760 JE720846 TA720846 ACW720846 AMS720846 AWO720846 BGK720846 BQG720846 CAC720846 CJY720846 CTU720846 DDQ720846 DNM720846 DXI720846 EHE720846 ERA720846 FAW720846 FKS720846 FUO720846 GEK720846 GOG720846 GYC720846 HHY720846 HRU720846 IBQ720846 ILM720846 IVI720846 JFE720846 JPA720846 JYW720846 KIS720846 KSO720846 LCK720846 LMG720846 LWC720846 MFY720846 MPU720846 MZQ720846 NJM720846 NTI720846 ODE720846 ONA720846 OWW720846 PGS720846 PQO720846 QAK720846 QKG720846 QUC720846 RDY720846 RNU720846 RXQ720846 SHM720846 SRI720846 TBE720846 TLA720846 TUW720846 UES720846 UOO720846 UYK720846 VIG720846 VSC720846 WBY720846 WLU720846 WVQ720846 K786296 JE786382 TA786382 ACW786382 AMS786382 AWO786382 BGK786382 BQG786382 CAC786382 CJY786382 CTU786382 DDQ786382 DNM786382 DXI786382 EHE786382 ERA786382 FAW786382 FKS786382 FUO786382 GEK786382 GOG786382 GYC786382 HHY786382 HRU786382 IBQ786382 ILM786382 IVI786382 JFE786382 JPA786382 JYW786382 KIS786382 KSO786382 LCK786382 LMG786382 LWC786382 MFY786382 MPU786382 MZQ786382 NJM786382 NTI786382 ODE786382 ONA786382 OWW786382 PGS786382 PQO786382 QAK786382 QKG786382 QUC786382 RDY786382 RNU786382 RXQ786382 SHM786382 SRI786382 TBE786382 TLA786382 TUW786382 UES786382 UOO786382 UYK786382 VIG786382 VSC786382 WBY786382 WLU786382 WVQ786382 K851832 JE851918 TA851918 ACW851918 AMS851918 AWO851918 BGK851918 BQG851918 CAC851918 CJY851918 CTU851918 DDQ851918 DNM851918 DXI851918 EHE851918 ERA851918 FAW851918 FKS851918 FUO851918 GEK851918 GOG851918 GYC851918 HHY851918 HRU851918 IBQ851918 ILM851918 IVI851918 JFE851918 JPA851918 JYW851918 KIS851918 KSO851918 LCK851918 LMG851918 LWC851918 MFY851918 MPU851918 MZQ851918 NJM851918 NTI851918 ODE851918 ONA851918 OWW851918 PGS851918 PQO851918 QAK851918 QKG851918 QUC851918 RDY851918 RNU851918 RXQ851918 SHM851918 SRI851918 TBE851918 TLA851918 TUW851918 UES851918 UOO851918 UYK851918 VIG851918 VSC851918 WBY851918 WLU851918 WVQ851918 K917368 JE917454 TA917454 ACW917454 AMS917454 AWO917454 BGK917454 BQG917454 CAC917454 CJY917454 CTU917454 DDQ917454 DNM917454 DXI917454 EHE917454 ERA917454 FAW917454 FKS917454 FUO917454 GEK917454 GOG917454 GYC917454 HHY917454 HRU917454 IBQ917454 ILM917454 IVI917454 JFE917454 JPA917454 JYW917454 KIS917454 KSO917454 LCK917454 LMG917454 LWC917454 MFY917454 MPU917454 MZQ917454 NJM917454 NTI917454 ODE917454 ONA917454 OWW917454 PGS917454 PQO917454 QAK917454 QKG917454 QUC917454 RDY917454 RNU917454 RXQ917454 SHM917454 SRI917454 TBE917454 TLA917454 TUW917454 UES917454 UOO917454 UYK917454 VIG917454 VSC917454 WBY917454 WLU917454 WVQ917454 K982904 JE982990 TA982990 ACW982990 AMS982990 AWO982990 BGK982990 BQG982990 CAC982990 CJY982990 CTU982990 DDQ982990 DNM982990 DXI982990 EHE982990 ERA982990 FAW982990 FKS982990 FUO982990 GEK982990 GOG982990 GYC982990 HHY982990 HRU982990 IBQ982990 ILM982990 IVI982990 JFE982990 JPA982990 JYW982990 KIS982990 KSO982990 LCK982990 LMG982990 LWC982990 MFY982990 MPU982990 MZQ982990 NJM982990 NTI982990 ODE982990 ONA982990 OWW982990 PGS982990 PQO982990 QAK982990 QKG982990 QUC982990 RDY982990 RNU982990 RXQ982990 SHM982990 SRI982990 TBE982990 TLA982990 TUW982990 UES982990 UOO982990 UYK982990 VIG982990 VSC982990 WBY982990 WLU982990 WVQ982990" xr:uid="{CEF2F27D-FB77-4580-B977-358F9F0C5503}">
      <formula1>$M$11:$M$22</formula1>
    </dataValidation>
    <dataValidation type="list" allowBlank="1" showInputMessage="1" showErrorMessage="1" sqref="K65404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JE65490 TA65490 ACW65490 AMS65490 AWO65490 BGK65490 BQG65490 CAC65490 CJY65490 CTU65490 DDQ65490 DNM65490 DXI65490 EHE65490 ERA65490 FAW65490 FKS65490 FUO65490 GEK65490 GOG65490 GYC65490 HHY65490 HRU65490 IBQ65490 ILM65490 IVI65490 JFE65490 JPA65490 JYW65490 KIS65490 KSO65490 LCK65490 LMG65490 LWC65490 MFY65490 MPU65490 MZQ65490 NJM65490 NTI65490 ODE65490 ONA65490 OWW65490 PGS65490 PQO65490 QAK65490 QKG65490 QUC65490 RDY65490 RNU65490 RXQ65490 SHM65490 SRI65490 TBE65490 TLA65490 TUW65490 UES65490 UOO65490 UYK65490 VIG65490 VSC65490 WBY65490 WLU65490 WVQ65490 K130940 JE131026 TA131026 ACW131026 AMS131026 AWO131026 BGK131026 BQG131026 CAC131026 CJY131026 CTU131026 DDQ131026 DNM131026 DXI131026 EHE131026 ERA131026 FAW131026 FKS131026 FUO131026 GEK131026 GOG131026 GYC131026 HHY131026 HRU131026 IBQ131026 ILM131026 IVI131026 JFE131026 JPA131026 JYW131026 KIS131026 KSO131026 LCK131026 LMG131026 LWC131026 MFY131026 MPU131026 MZQ131026 NJM131026 NTI131026 ODE131026 ONA131026 OWW131026 PGS131026 PQO131026 QAK131026 QKG131026 QUC131026 RDY131026 RNU131026 RXQ131026 SHM131026 SRI131026 TBE131026 TLA131026 TUW131026 UES131026 UOO131026 UYK131026 VIG131026 VSC131026 WBY131026 WLU131026 WVQ131026 K196476 JE196562 TA196562 ACW196562 AMS196562 AWO196562 BGK196562 BQG196562 CAC196562 CJY196562 CTU196562 DDQ196562 DNM196562 DXI196562 EHE196562 ERA196562 FAW196562 FKS196562 FUO196562 GEK196562 GOG196562 GYC196562 HHY196562 HRU196562 IBQ196562 ILM196562 IVI196562 JFE196562 JPA196562 JYW196562 KIS196562 KSO196562 LCK196562 LMG196562 LWC196562 MFY196562 MPU196562 MZQ196562 NJM196562 NTI196562 ODE196562 ONA196562 OWW196562 PGS196562 PQO196562 QAK196562 QKG196562 QUC196562 RDY196562 RNU196562 RXQ196562 SHM196562 SRI196562 TBE196562 TLA196562 TUW196562 UES196562 UOO196562 UYK196562 VIG196562 VSC196562 WBY196562 WLU196562 WVQ196562 K262012 JE262098 TA262098 ACW262098 AMS262098 AWO262098 BGK262098 BQG262098 CAC262098 CJY262098 CTU262098 DDQ262098 DNM262098 DXI262098 EHE262098 ERA262098 FAW262098 FKS262098 FUO262098 GEK262098 GOG262098 GYC262098 HHY262098 HRU262098 IBQ262098 ILM262098 IVI262098 JFE262098 JPA262098 JYW262098 KIS262098 KSO262098 LCK262098 LMG262098 LWC262098 MFY262098 MPU262098 MZQ262098 NJM262098 NTI262098 ODE262098 ONA262098 OWW262098 PGS262098 PQO262098 QAK262098 QKG262098 QUC262098 RDY262098 RNU262098 RXQ262098 SHM262098 SRI262098 TBE262098 TLA262098 TUW262098 UES262098 UOO262098 UYK262098 VIG262098 VSC262098 WBY262098 WLU262098 WVQ262098 K327548 JE327634 TA327634 ACW327634 AMS327634 AWO327634 BGK327634 BQG327634 CAC327634 CJY327634 CTU327634 DDQ327634 DNM327634 DXI327634 EHE327634 ERA327634 FAW327634 FKS327634 FUO327634 GEK327634 GOG327634 GYC327634 HHY327634 HRU327634 IBQ327634 ILM327634 IVI327634 JFE327634 JPA327634 JYW327634 KIS327634 KSO327634 LCK327634 LMG327634 LWC327634 MFY327634 MPU327634 MZQ327634 NJM327634 NTI327634 ODE327634 ONA327634 OWW327634 PGS327634 PQO327634 QAK327634 QKG327634 QUC327634 RDY327634 RNU327634 RXQ327634 SHM327634 SRI327634 TBE327634 TLA327634 TUW327634 UES327634 UOO327634 UYK327634 VIG327634 VSC327634 WBY327634 WLU327634 WVQ327634 K393084 JE393170 TA393170 ACW393170 AMS393170 AWO393170 BGK393170 BQG393170 CAC393170 CJY393170 CTU393170 DDQ393170 DNM393170 DXI393170 EHE393170 ERA393170 FAW393170 FKS393170 FUO393170 GEK393170 GOG393170 GYC393170 HHY393170 HRU393170 IBQ393170 ILM393170 IVI393170 JFE393170 JPA393170 JYW393170 KIS393170 KSO393170 LCK393170 LMG393170 LWC393170 MFY393170 MPU393170 MZQ393170 NJM393170 NTI393170 ODE393170 ONA393170 OWW393170 PGS393170 PQO393170 QAK393170 QKG393170 QUC393170 RDY393170 RNU393170 RXQ393170 SHM393170 SRI393170 TBE393170 TLA393170 TUW393170 UES393170 UOO393170 UYK393170 VIG393170 VSC393170 WBY393170 WLU393170 WVQ393170 K458620 JE458706 TA458706 ACW458706 AMS458706 AWO458706 BGK458706 BQG458706 CAC458706 CJY458706 CTU458706 DDQ458706 DNM458706 DXI458706 EHE458706 ERA458706 FAW458706 FKS458706 FUO458706 GEK458706 GOG458706 GYC458706 HHY458706 HRU458706 IBQ458706 ILM458706 IVI458706 JFE458706 JPA458706 JYW458706 KIS458706 KSO458706 LCK458706 LMG458706 LWC458706 MFY458706 MPU458706 MZQ458706 NJM458706 NTI458706 ODE458706 ONA458706 OWW458706 PGS458706 PQO458706 QAK458706 QKG458706 QUC458706 RDY458706 RNU458706 RXQ458706 SHM458706 SRI458706 TBE458706 TLA458706 TUW458706 UES458706 UOO458706 UYK458706 VIG458706 VSC458706 WBY458706 WLU458706 WVQ458706 K524156 JE524242 TA524242 ACW524242 AMS524242 AWO524242 BGK524242 BQG524242 CAC524242 CJY524242 CTU524242 DDQ524242 DNM524242 DXI524242 EHE524242 ERA524242 FAW524242 FKS524242 FUO524242 GEK524242 GOG524242 GYC524242 HHY524242 HRU524242 IBQ524242 ILM524242 IVI524242 JFE524242 JPA524242 JYW524242 KIS524242 KSO524242 LCK524242 LMG524242 LWC524242 MFY524242 MPU524242 MZQ524242 NJM524242 NTI524242 ODE524242 ONA524242 OWW524242 PGS524242 PQO524242 QAK524242 QKG524242 QUC524242 RDY524242 RNU524242 RXQ524242 SHM524242 SRI524242 TBE524242 TLA524242 TUW524242 UES524242 UOO524242 UYK524242 VIG524242 VSC524242 WBY524242 WLU524242 WVQ524242 K589692 JE589778 TA589778 ACW589778 AMS589778 AWO589778 BGK589778 BQG589778 CAC589778 CJY589778 CTU589778 DDQ589778 DNM589778 DXI589778 EHE589778 ERA589778 FAW589778 FKS589778 FUO589778 GEK589778 GOG589778 GYC589778 HHY589778 HRU589778 IBQ589778 ILM589778 IVI589778 JFE589778 JPA589778 JYW589778 KIS589778 KSO589778 LCK589778 LMG589778 LWC589778 MFY589778 MPU589778 MZQ589778 NJM589778 NTI589778 ODE589778 ONA589778 OWW589778 PGS589778 PQO589778 QAK589778 QKG589778 QUC589778 RDY589778 RNU589778 RXQ589778 SHM589778 SRI589778 TBE589778 TLA589778 TUW589778 UES589778 UOO589778 UYK589778 VIG589778 VSC589778 WBY589778 WLU589778 WVQ589778 K655228 JE655314 TA655314 ACW655314 AMS655314 AWO655314 BGK655314 BQG655314 CAC655314 CJY655314 CTU655314 DDQ655314 DNM655314 DXI655314 EHE655314 ERA655314 FAW655314 FKS655314 FUO655314 GEK655314 GOG655314 GYC655314 HHY655314 HRU655314 IBQ655314 ILM655314 IVI655314 JFE655314 JPA655314 JYW655314 KIS655314 KSO655314 LCK655314 LMG655314 LWC655314 MFY655314 MPU655314 MZQ655314 NJM655314 NTI655314 ODE655314 ONA655314 OWW655314 PGS655314 PQO655314 QAK655314 QKG655314 QUC655314 RDY655314 RNU655314 RXQ655314 SHM655314 SRI655314 TBE655314 TLA655314 TUW655314 UES655314 UOO655314 UYK655314 VIG655314 VSC655314 WBY655314 WLU655314 WVQ655314 K720764 JE720850 TA720850 ACW720850 AMS720850 AWO720850 BGK720850 BQG720850 CAC720850 CJY720850 CTU720850 DDQ720850 DNM720850 DXI720850 EHE720850 ERA720850 FAW720850 FKS720850 FUO720850 GEK720850 GOG720850 GYC720850 HHY720850 HRU720850 IBQ720850 ILM720850 IVI720850 JFE720850 JPA720850 JYW720850 KIS720850 KSO720850 LCK720850 LMG720850 LWC720850 MFY720850 MPU720850 MZQ720850 NJM720850 NTI720850 ODE720850 ONA720850 OWW720850 PGS720850 PQO720850 QAK720850 QKG720850 QUC720850 RDY720850 RNU720850 RXQ720850 SHM720850 SRI720850 TBE720850 TLA720850 TUW720850 UES720850 UOO720850 UYK720850 VIG720850 VSC720850 WBY720850 WLU720850 WVQ720850 K786300 JE786386 TA786386 ACW786386 AMS786386 AWO786386 BGK786386 BQG786386 CAC786386 CJY786386 CTU786386 DDQ786386 DNM786386 DXI786386 EHE786386 ERA786386 FAW786386 FKS786386 FUO786386 GEK786386 GOG786386 GYC786386 HHY786386 HRU786386 IBQ786386 ILM786386 IVI786386 JFE786386 JPA786386 JYW786386 KIS786386 KSO786386 LCK786386 LMG786386 LWC786386 MFY786386 MPU786386 MZQ786386 NJM786386 NTI786386 ODE786386 ONA786386 OWW786386 PGS786386 PQO786386 QAK786386 QKG786386 QUC786386 RDY786386 RNU786386 RXQ786386 SHM786386 SRI786386 TBE786386 TLA786386 TUW786386 UES786386 UOO786386 UYK786386 VIG786386 VSC786386 WBY786386 WLU786386 WVQ786386 K851836 JE851922 TA851922 ACW851922 AMS851922 AWO851922 BGK851922 BQG851922 CAC851922 CJY851922 CTU851922 DDQ851922 DNM851922 DXI851922 EHE851922 ERA851922 FAW851922 FKS851922 FUO851922 GEK851922 GOG851922 GYC851922 HHY851922 HRU851922 IBQ851922 ILM851922 IVI851922 JFE851922 JPA851922 JYW851922 KIS851922 KSO851922 LCK851922 LMG851922 LWC851922 MFY851922 MPU851922 MZQ851922 NJM851922 NTI851922 ODE851922 ONA851922 OWW851922 PGS851922 PQO851922 QAK851922 QKG851922 QUC851922 RDY851922 RNU851922 RXQ851922 SHM851922 SRI851922 TBE851922 TLA851922 TUW851922 UES851922 UOO851922 UYK851922 VIG851922 VSC851922 WBY851922 WLU851922 WVQ851922 K917372 JE917458 TA917458 ACW917458 AMS917458 AWO917458 BGK917458 BQG917458 CAC917458 CJY917458 CTU917458 DDQ917458 DNM917458 DXI917458 EHE917458 ERA917458 FAW917458 FKS917458 FUO917458 GEK917458 GOG917458 GYC917458 HHY917458 HRU917458 IBQ917458 ILM917458 IVI917458 JFE917458 JPA917458 JYW917458 KIS917458 KSO917458 LCK917458 LMG917458 LWC917458 MFY917458 MPU917458 MZQ917458 NJM917458 NTI917458 ODE917458 ONA917458 OWW917458 PGS917458 PQO917458 QAK917458 QKG917458 QUC917458 RDY917458 RNU917458 RXQ917458 SHM917458 SRI917458 TBE917458 TLA917458 TUW917458 UES917458 UOO917458 UYK917458 VIG917458 VSC917458 WBY917458 WLU917458 WVQ917458 K982908 JE982994 TA982994 ACW982994 AMS982994 AWO982994 BGK982994 BQG982994 CAC982994 CJY982994 CTU982994 DDQ982994 DNM982994 DXI982994 EHE982994 ERA982994 FAW982994 FKS982994 FUO982994 GEK982994 GOG982994 GYC982994 HHY982994 HRU982994 IBQ982994 ILM982994 IVI982994 JFE982994 JPA982994 JYW982994 KIS982994 KSO982994 LCK982994 LMG982994 LWC982994 MFY982994 MPU982994 MZQ982994 NJM982994 NTI982994 ODE982994 ONA982994 OWW982994 PGS982994 PQO982994 QAK982994 QKG982994 QUC982994 RDY982994 RNU982994 RXQ982994 SHM982994 SRI982994 TBE982994 TLA982994 TUW982994 UES982994 UOO982994 UYK982994 VIG982994 VSC982994 WBY982994 WLU982994 WVQ982994" xr:uid="{59C9FD00-4A8C-41E6-9ADB-55A58D5DABF8}">
      <formula1>$N$11:$N$22</formula1>
    </dataValidation>
    <dataValidation type="list" allowBlank="1" showInputMessage="1" showErrorMessage="1" sqref="K10" xr:uid="{81E74DDB-4F8C-4231-8E12-530C55338456}">
      <formula1>"2025, 2026, 2027"</formula1>
    </dataValidation>
    <dataValidation type="list" allowBlank="1" showInputMessage="1" showErrorMessage="1" sqref="WVQ982989 WLU982989 WBY982989 VSC982989 VIG982989 UYK982989 UOO982989 UES982989 TUW982989 TLA982989 TBE982989 SRI982989 SHM982989 RXQ982989 RNU982989 RDY982989 QUC982989 QKG982989 QAK982989 PQO982989 PGS982989 OWW982989 ONA982989 ODE982989 NTI982989 NJM982989 MZQ982989 MPU982989 MFY982989 LWC982989 LMG982989 LCK982989 KSO982989 KIS982989 JYW982989 JPA982989 JFE982989 IVI982989 ILM982989 IBQ982989 HRU982989 HHY982989 GYC982989 GOG982989 GEK982989 FUO982989 FKS982989 FAW982989 ERA982989 EHE982989 DXI982989 DNM982989 DDQ982989 CTU982989 CJY982989 CAC982989 BQG982989 BGK982989 AWO982989 AMS982989 ACW982989 TA982989 JE982989 K982903 WVQ917453 WLU917453 WBY917453 VSC917453 VIG917453 UYK917453 UOO917453 UES917453 TUW917453 TLA917453 TBE917453 SRI917453 SHM917453 RXQ917453 RNU917453 RDY917453 QUC917453 QKG917453 QAK917453 PQO917453 PGS917453 OWW917453 ONA917453 ODE917453 NTI917453 NJM917453 MZQ917453 MPU917453 MFY917453 LWC917453 LMG917453 LCK917453 KSO917453 KIS917453 JYW917453 JPA917453 JFE917453 IVI917453 ILM917453 IBQ917453 HRU917453 HHY917453 GYC917453 GOG917453 GEK917453 FUO917453 FKS917453 FAW917453 ERA917453 EHE917453 DXI917453 DNM917453 DDQ917453 CTU917453 CJY917453 CAC917453 BQG917453 BGK917453 AWO917453 AMS917453 ACW917453 TA917453 JE917453 K917367 WVQ851917 WLU851917 WBY851917 VSC851917 VIG851917 UYK851917 UOO851917 UES851917 TUW851917 TLA851917 TBE851917 SRI851917 SHM851917 RXQ851917 RNU851917 RDY851917 QUC851917 QKG851917 QAK851917 PQO851917 PGS851917 OWW851917 ONA851917 ODE851917 NTI851917 NJM851917 MZQ851917 MPU851917 MFY851917 LWC851917 LMG851917 LCK851917 KSO851917 KIS851917 JYW851917 JPA851917 JFE851917 IVI851917 ILM851917 IBQ851917 HRU851917 HHY851917 GYC851917 GOG851917 GEK851917 FUO851917 FKS851917 FAW851917 ERA851917 EHE851917 DXI851917 DNM851917 DDQ851917 CTU851917 CJY851917 CAC851917 BQG851917 BGK851917 AWO851917 AMS851917 ACW851917 TA851917 JE851917 K851831 WVQ786381 WLU786381 WBY786381 VSC786381 VIG786381 UYK786381 UOO786381 UES786381 TUW786381 TLA786381 TBE786381 SRI786381 SHM786381 RXQ786381 RNU786381 RDY786381 QUC786381 QKG786381 QAK786381 PQO786381 PGS786381 OWW786381 ONA786381 ODE786381 NTI786381 NJM786381 MZQ786381 MPU786381 MFY786381 LWC786381 LMG786381 LCK786381 KSO786381 KIS786381 JYW786381 JPA786381 JFE786381 IVI786381 ILM786381 IBQ786381 HRU786381 HHY786381 GYC786381 GOG786381 GEK786381 FUO786381 FKS786381 FAW786381 ERA786381 EHE786381 DXI786381 DNM786381 DDQ786381 CTU786381 CJY786381 CAC786381 BQG786381 BGK786381 AWO786381 AMS786381 ACW786381 TA786381 JE786381 K786295 WVQ720845 WLU720845 WBY720845 VSC720845 VIG720845 UYK720845 UOO720845 UES720845 TUW720845 TLA720845 TBE720845 SRI720845 SHM720845 RXQ720845 RNU720845 RDY720845 QUC720845 QKG720845 QAK720845 PQO720845 PGS720845 OWW720845 ONA720845 ODE720845 NTI720845 NJM720845 MZQ720845 MPU720845 MFY720845 LWC720845 LMG720845 LCK720845 KSO720845 KIS720845 JYW720845 JPA720845 JFE720845 IVI720845 ILM720845 IBQ720845 HRU720845 HHY720845 GYC720845 GOG720845 GEK720845 FUO720845 FKS720845 FAW720845 ERA720845 EHE720845 DXI720845 DNM720845 DDQ720845 CTU720845 CJY720845 CAC720845 BQG720845 BGK720845 AWO720845 AMS720845 ACW720845 TA720845 JE720845 K720759 WVQ655309 WLU655309 WBY655309 VSC655309 VIG655309 UYK655309 UOO655309 UES655309 TUW655309 TLA655309 TBE655309 SRI655309 SHM655309 RXQ655309 RNU655309 RDY655309 QUC655309 QKG655309 QAK655309 PQO655309 PGS655309 OWW655309 ONA655309 ODE655309 NTI655309 NJM655309 MZQ655309 MPU655309 MFY655309 LWC655309 LMG655309 LCK655309 KSO655309 KIS655309 JYW655309 JPA655309 JFE655309 IVI655309 ILM655309 IBQ655309 HRU655309 HHY655309 GYC655309 GOG655309 GEK655309 FUO655309 FKS655309 FAW655309 ERA655309 EHE655309 DXI655309 DNM655309 DDQ655309 CTU655309 CJY655309 CAC655309 BQG655309 BGK655309 AWO655309 AMS655309 ACW655309 TA655309 JE655309 K655223 WVQ589773 WLU589773 WBY589773 VSC589773 VIG589773 UYK589773 UOO589773 UES589773 TUW589773 TLA589773 TBE589773 SRI589773 SHM589773 RXQ589773 RNU589773 RDY589773 QUC589773 QKG589773 QAK589773 PQO589773 PGS589773 OWW589773 ONA589773 ODE589773 NTI589773 NJM589773 MZQ589773 MPU589773 MFY589773 LWC589773 LMG589773 LCK589773 KSO589773 KIS589773 JYW589773 JPA589773 JFE589773 IVI589773 ILM589773 IBQ589773 HRU589773 HHY589773 GYC589773 GOG589773 GEK589773 FUO589773 FKS589773 FAW589773 ERA589773 EHE589773 DXI589773 DNM589773 DDQ589773 CTU589773 CJY589773 CAC589773 BQG589773 BGK589773 AWO589773 AMS589773 ACW589773 TA589773 JE589773 K589687 WVQ524237 WLU524237 WBY524237 VSC524237 VIG524237 UYK524237 UOO524237 UES524237 TUW524237 TLA524237 TBE524237 SRI524237 SHM524237 RXQ524237 RNU524237 RDY524237 QUC524237 QKG524237 QAK524237 PQO524237 PGS524237 OWW524237 ONA524237 ODE524237 NTI524237 NJM524237 MZQ524237 MPU524237 MFY524237 LWC524237 LMG524237 LCK524237 KSO524237 KIS524237 JYW524237 JPA524237 JFE524237 IVI524237 ILM524237 IBQ524237 HRU524237 HHY524237 GYC524237 GOG524237 GEK524237 FUO524237 FKS524237 FAW524237 ERA524237 EHE524237 DXI524237 DNM524237 DDQ524237 CTU524237 CJY524237 CAC524237 BQG524237 BGK524237 AWO524237 AMS524237 ACW524237 TA524237 JE524237 K524151 WVQ458701 WLU458701 WBY458701 VSC458701 VIG458701 UYK458701 UOO458701 UES458701 TUW458701 TLA458701 TBE458701 SRI458701 SHM458701 RXQ458701 RNU458701 RDY458701 QUC458701 QKG458701 QAK458701 PQO458701 PGS458701 OWW458701 ONA458701 ODE458701 NTI458701 NJM458701 MZQ458701 MPU458701 MFY458701 LWC458701 LMG458701 LCK458701 KSO458701 KIS458701 JYW458701 JPA458701 JFE458701 IVI458701 ILM458701 IBQ458701 HRU458701 HHY458701 GYC458701 GOG458701 GEK458701 FUO458701 FKS458701 FAW458701 ERA458701 EHE458701 DXI458701 DNM458701 DDQ458701 CTU458701 CJY458701 CAC458701 BQG458701 BGK458701 AWO458701 AMS458701 ACW458701 TA458701 JE458701 K458615 WVQ393165 WLU393165 WBY393165 VSC393165 VIG393165 UYK393165 UOO393165 UES393165 TUW393165 TLA393165 TBE393165 SRI393165 SHM393165 RXQ393165 RNU393165 RDY393165 QUC393165 QKG393165 QAK393165 PQO393165 PGS393165 OWW393165 ONA393165 ODE393165 NTI393165 NJM393165 MZQ393165 MPU393165 MFY393165 LWC393165 LMG393165 LCK393165 KSO393165 KIS393165 JYW393165 JPA393165 JFE393165 IVI393165 ILM393165 IBQ393165 HRU393165 HHY393165 GYC393165 GOG393165 GEK393165 FUO393165 FKS393165 FAW393165 ERA393165 EHE393165 DXI393165 DNM393165 DDQ393165 CTU393165 CJY393165 CAC393165 BQG393165 BGK393165 AWO393165 AMS393165 ACW393165 TA393165 JE393165 K393079 WVQ327629 WLU327629 WBY327629 VSC327629 VIG327629 UYK327629 UOO327629 UES327629 TUW327629 TLA327629 TBE327629 SRI327629 SHM327629 RXQ327629 RNU327629 RDY327629 QUC327629 QKG327629 QAK327629 PQO327629 PGS327629 OWW327629 ONA327629 ODE327629 NTI327629 NJM327629 MZQ327629 MPU327629 MFY327629 LWC327629 LMG327629 LCK327629 KSO327629 KIS327629 JYW327629 JPA327629 JFE327629 IVI327629 ILM327629 IBQ327629 HRU327629 HHY327629 GYC327629 GOG327629 GEK327629 FUO327629 FKS327629 FAW327629 ERA327629 EHE327629 DXI327629 DNM327629 DDQ327629 CTU327629 CJY327629 CAC327629 BQG327629 BGK327629 AWO327629 AMS327629 ACW327629 TA327629 JE327629 K327543 WVQ262093 WLU262093 WBY262093 VSC262093 VIG262093 UYK262093 UOO262093 UES262093 TUW262093 TLA262093 TBE262093 SRI262093 SHM262093 RXQ262093 RNU262093 RDY262093 QUC262093 QKG262093 QAK262093 PQO262093 PGS262093 OWW262093 ONA262093 ODE262093 NTI262093 NJM262093 MZQ262093 MPU262093 MFY262093 LWC262093 LMG262093 LCK262093 KSO262093 KIS262093 JYW262093 JPA262093 JFE262093 IVI262093 ILM262093 IBQ262093 HRU262093 HHY262093 GYC262093 GOG262093 GEK262093 FUO262093 FKS262093 FAW262093 ERA262093 EHE262093 DXI262093 DNM262093 DDQ262093 CTU262093 CJY262093 CAC262093 BQG262093 BGK262093 AWO262093 AMS262093 ACW262093 TA262093 JE262093 K262007 WVQ196557 WLU196557 WBY196557 VSC196557 VIG196557 UYK196557 UOO196557 UES196557 TUW196557 TLA196557 TBE196557 SRI196557 SHM196557 RXQ196557 RNU196557 RDY196557 QUC196557 QKG196557 QAK196557 PQO196557 PGS196557 OWW196557 ONA196557 ODE196557 NTI196557 NJM196557 MZQ196557 MPU196557 MFY196557 LWC196557 LMG196557 LCK196557 KSO196557 KIS196557 JYW196557 JPA196557 JFE196557 IVI196557 ILM196557 IBQ196557 HRU196557 HHY196557 GYC196557 GOG196557 GEK196557 FUO196557 FKS196557 FAW196557 ERA196557 EHE196557 DXI196557 DNM196557 DDQ196557 CTU196557 CJY196557 CAC196557 BQG196557 BGK196557 AWO196557 AMS196557 ACW196557 TA196557 JE196557 K196471 WVQ131021 WLU131021 WBY131021 VSC131021 VIG131021 UYK131021 UOO131021 UES131021 TUW131021 TLA131021 TBE131021 SRI131021 SHM131021 RXQ131021 RNU131021 RDY131021 QUC131021 QKG131021 QAK131021 PQO131021 PGS131021 OWW131021 ONA131021 ODE131021 NTI131021 NJM131021 MZQ131021 MPU131021 MFY131021 LWC131021 LMG131021 LCK131021 KSO131021 KIS131021 JYW131021 JPA131021 JFE131021 IVI131021 ILM131021 IBQ131021 HRU131021 HHY131021 GYC131021 GOG131021 GEK131021 FUO131021 FKS131021 FAW131021 ERA131021 EHE131021 DXI131021 DNM131021 DDQ131021 CTU131021 CJY131021 CAC131021 BQG131021 BGK131021 AWO131021 AMS131021 ACW131021 TA131021 JE131021 K130935 WVQ65485 WLU65485 WBY65485 VSC65485 VIG65485 UYK65485 UOO65485 UES65485 TUW65485 TLA65485 TBE65485 SRI65485 SHM65485 RXQ65485 RNU65485 RDY65485 QUC65485 QKG65485 QAK65485 PQO65485 PGS65485 OWW65485 ONA65485 ODE65485 NTI65485 NJM65485 MZQ65485 MPU65485 MFY65485 LWC65485 LMG65485 LCK65485 KSO65485 KIS65485 JYW65485 JPA65485 JFE65485 IVI65485 ILM65485 IBQ65485 HRU65485 HHY65485 GYC65485 GOG65485 GEK65485 FUO65485 FKS65485 FAW65485 ERA65485 EHE65485 DXI65485 DNM65485 DDQ65485 CTU65485 CJY65485 CAC65485 BQG65485 BGK65485 AWO65485 AMS65485 ACW65485 TA65485 JE65485 K65399" xr:uid="{0FA1F4E2-6FD9-4623-85EC-D592B1EDBC38}">
      <formula1>$N$9:$N$9</formula1>
    </dataValidation>
    <dataValidation type="list" allowBlank="1" showInputMessage="1" showErrorMessage="1" sqref="K18 WVQ982998 WLU982998 WBY982998 VSC982998 VIG982998 UYK982998 UOO982998 UES982998 TUW982998 TLA982998 TBE982998 SRI982998 SHM982998 RXQ982998 RNU982998 RDY982998 QUC982998 QKG982998 QAK982998 PQO982998 PGS982998 OWW982998 ONA982998 ODE982998 NTI982998 NJM982998 MZQ982998 MPU982998 MFY982998 LWC982998 LMG982998 LCK982998 KSO982998 KIS982998 JYW982998 JPA982998 JFE982998 IVI982998 ILM982998 IBQ982998 HRU982998 HHY982998 GYC982998 GOG982998 GEK982998 FUO982998 FKS982998 FAW982998 ERA982998 EHE982998 DXI982998 DNM982998 DDQ982998 CTU982998 CJY982998 CAC982998 BQG982998 BGK982998 AWO982998 AMS982998 ACW982998 TA982998 JE982998 K982912 WVQ917462 WLU917462 WBY917462 VSC917462 VIG917462 UYK917462 UOO917462 UES917462 TUW917462 TLA917462 TBE917462 SRI917462 SHM917462 RXQ917462 RNU917462 RDY917462 QUC917462 QKG917462 QAK917462 PQO917462 PGS917462 OWW917462 ONA917462 ODE917462 NTI917462 NJM917462 MZQ917462 MPU917462 MFY917462 LWC917462 LMG917462 LCK917462 KSO917462 KIS917462 JYW917462 JPA917462 JFE917462 IVI917462 ILM917462 IBQ917462 HRU917462 HHY917462 GYC917462 GOG917462 GEK917462 FUO917462 FKS917462 FAW917462 ERA917462 EHE917462 DXI917462 DNM917462 DDQ917462 CTU917462 CJY917462 CAC917462 BQG917462 BGK917462 AWO917462 AMS917462 ACW917462 TA917462 JE917462 K917376 WVQ851926 WLU851926 WBY851926 VSC851926 VIG851926 UYK851926 UOO851926 UES851926 TUW851926 TLA851926 TBE851926 SRI851926 SHM851926 RXQ851926 RNU851926 RDY851926 QUC851926 QKG851926 QAK851926 PQO851926 PGS851926 OWW851926 ONA851926 ODE851926 NTI851926 NJM851926 MZQ851926 MPU851926 MFY851926 LWC851926 LMG851926 LCK851926 KSO851926 KIS851926 JYW851926 JPA851926 JFE851926 IVI851926 ILM851926 IBQ851926 HRU851926 HHY851926 GYC851926 GOG851926 GEK851926 FUO851926 FKS851926 FAW851926 ERA851926 EHE851926 DXI851926 DNM851926 DDQ851926 CTU851926 CJY851926 CAC851926 BQG851926 BGK851926 AWO851926 AMS851926 ACW851926 TA851926 JE851926 K851840 WVQ786390 WLU786390 WBY786390 VSC786390 VIG786390 UYK786390 UOO786390 UES786390 TUW786390 TLA786390 TBE786390 SRI786390 SHM786390 RXQ786390 RNU786390 RDY786390 QUC786390 QKG786390 QAK786390 PQO786390 PGS786390 OWW786390 ONA786390 ODE786390 NTI786390 NJM786390 MZQ786390 MPU786390 MFY786390 LWC786390 LMG786390 LCK786390 KSO786390 KIS786390 JYW786390 JPA786390 JFE786390 IVI786390 ILM786390 IBQ786390 HRU786390 HHY786390 GYC786390 GOG786390 GEK786390 FUO786390 FKS786390 FAW786390 ERA786390 EHE786390 DXI786390 DNM786390 DDQ786390 CTU786390 CJY786390 CAC786390 BQG786390 BGK786390 AWO786390 AMS786390 ACW786390 TA786390 JE786390 K786304 WVQ720854 WLU720854 WBY720854 VSC720854 VIG720854 UYK720854 UOO720854 UES720854 TUW720854 TLA720854 TBE720854 SRI720854 SHM720854 RXQ720854 RNU720854 RDY720854 QUC720854 QKG720854 QAK720854 PQO720854 PGS720854 OWW720854 ONA720854 ODE720854 NTI720854 NJM720854 MZQ720854 MPU720854 MFY720854 LWC720854 LMG720854 LCK720854 KSO720854 KIS720854 JYW720854 JPA720854 JFE720854 IVI720854 ILM720854 IBQ720854 HRU720854 HHY720854 GYC720854 GOG720854 GEK720854 FUO720854 FKS720854 FAW720854 ERA720854 EHE720854 DXI720854 DNM720854 DDQ720854 CTU720854 CJY720854 CAC720854 BQG720854 BGK720854 AWO720854 AMS720854 ACW720854 TA720854 JE720854 K720768 WVQ655318 WLU655318 WBY655318 VSC655318 VIG655318 UYK655318 UOO655318 UES655318 TUW655318 TLA655318 TBE655318 SRI655318 SHM655318 RXQ655318 RNU655318 RDY655318 QUC655318 QKG655318 QAK655318 PQO655318 PGS655318 OWW655318 ONA655318 ODE655318 NTI655318 NJM655318 MZQ655318 MPU655318 MFY655318 LWC655318 LMG655318 LCK655318 KSO655318 KIS655318 JYW655318 JPA655318 JFE655318 IVI655318 ILM655318 IBQ655318 HRU655318 HHY655318 GYC655318 GOG655318 GEK655318 FUO655318 FKS655318 FAW655318 ERA655318 EHE655318 DXI655318 DNM655318 DDQ655318 CTU655318 CJY655318 CAC655318 BQG655318 BGK655318 AWO655318 AMS655318 ACW655318 TA655318 JE655318 K655232 WVQ589782 WLU589782 WBY589782 VSC589782 VIG589782 UYK589782 UOO589782 UES589782 TUW589782 TLA589782 TBE589782 SRI589782 SHM589782 RXQ589782 RNU589782 RDY589782 QUC589782 QKG589782 QAK589782 PQO589782 PGS589782 OWW589782 ONA589782 ODE589782 NTI589782 NJM589782 MZQ589782 MPU589782 MFY589782 LWC589782 LMG589782 LCK589782 KSO589782 KIS589782 JYW589782 JPA589782 JFE589782 IVI589782 ILM589782 IBQ589782 HRU589782 HHY589782 GYC589782 GOG589782 GEK589782 FUO589782 FKS589782 FAW589782 ERA589782 EHE589782 DXI589782 DNM589782 DDQ589782 CTU589782 CJY589782 CAC589782 BQG589782 BGK589782 AWO589782 AMS589782 ACW589782 TA589782 JE589782 K589696 WVQ524246 WLU524246 WBY524246 VSC524246 VIG524246 UYK524246 UOO524246 UES524246 TUW524246 TLA524246 TBE524246 SRI524246 SHM524246 RXQ524246 RNU524246 RDY524246 QUC524246 QKG524246 QAK524246 PQO524246 PGS524246 OWW524246 ONA524246 ODE524246 NTI524246 NJM524246 MZQ524246 MPU524246 MFY524246 LWC524246 LMG524246 LCK524246 KSO524246 KIS524246 JYW524246 JPA524246 JFE524246 IVI524246 ILM524246 IBQ524246 HRU524246 HHY524246 GYC524246 GOG524246 GEK524246 FUO524246 FKS524246 FAW524246 ERA524246 EHE524246 DXI524246 DNM524246 DDQ524246 CTU524246 CJY524246 CAC524246 BQG524246 BGK524246 AWO524246 AMS524246 ACW524246 TA524246 JE524246 K524160 WVQ458710 WLU458710 WBY458710 VSC458710 VIG458710 UYK458710 UOO458710 UES458710 TUW458710 TLA458710 TBE458710 SRI458710 SHM458710 RXQ458710 RNU458710 RDY458710 QUC458710 QKG458710 QAK458710 PQO458710 PGS458710 OWW458710 ONA458710 ODE458710 NTI458710 NJM458710 MZQ458710 MPU458710 MFY458710 LWC458710 LMG458710 LCK458710 KSO458710 KIS458710 JYW458710 JPA458710 JFE458710 IVI458710 ILM458710 IBQ458710 HRU458710 HHY458710 GYC458710 GOG458710 GEK458710 FUO458710 FKS458710 FAW458710 ERA458710 EHE458710 DXI458710 DNM458710 DDQ458710 CTU458710 CJY458710 CAC458710 BQG458710 BGK458710 AWO458710 AMS458710 ACW458710 TA458710 JE458710 K458624 WVQ393174 WLU393174 WBY393174 VSC393174 VIG393174 UYK393174 UOO393174 UES393174 TUW393174 TLA393174 TBE393174 SRI393174 SHM393174 RXQ393174 RNU393174 RDY393174 QUC393174 QKG393174 QAK393174 PQO393174 PGS393174 OWW393174 ONA393174 ODE393174 NTI393174 NJM393174 MZQ393174 MPU393174 MFY393174 LWC393174 LMG393174 LCK393174 KSO393174 KIS393174 JYW393174 JPA393174 JFE393174 IVI393174 ILM393174 IBQ393174 HRU393174 HHY393174 GYC393174 GOG393174 GEK393174 FUO393174 FKS393174 FAW393174 ERA393174 EHE393174 DXI393174 DNM393174 DDQ393174 CTU393174 CJY393174 CAC393174 BQG393174 BGK393174 AWO393174 AMS393174 ACW393174 TA393174 JE393174 K393088 WVQ327638 WLU327638 WBY327638 VSC327638 VIG327638 UYK327638 UOO327638 UES327638 TUW327638 TLA327638 TBE327638 SRI327638 SHM327638 RXQ327638 RNU327638 RDY327638 QUC327638 QKG327638 QAK327638 PQO327638 PGS327638 OWW327638 ONA327638 ODE327638 NTI327638 NJM327638 MZQ327638 MPU327638 MFY327638 LWC327638 LMG327638 LCK327638 KSO327638 KIS327638 JYW327638 JPA327638 JFE327638 IVI327638 ILM327638 IBQ327638 HRU327638 HHY327638 GYC327638 GOG327638 GEK327638 FUO327638 FKS327638 FAW327638 ERA327638 EHE327638 DXI327638 DNM327638 DDQ327638 CTU327638 CJY327638 CAC327638 BQG327638 BGK327638 AWO327638 AMS327638 ACW327638 TA327638 JE327638 K327552 WVQ262102 WLU262102 WBY262102 VSC262102 VIG262102 UYK262102 UOO262102 UES262102 TUW262102 TLA262102 TBE262102 SRI262102 SHM262102 RXQ262102 RNU262102 RDY262102 QUC262102 QKG262102 QAK262102 PQO262102 PGS262102 OWW262102 ONA262102 ODE262102 NTI262102 NJM262102 MZQ262102 MPU262102 MFY262102 LWC262102 LMG262102 LCK262102 KSO262102 KIS262102 JYW262102 JPA262102 JFE262102 IVI262102 ILM262102 IBQ262102 HRU262102 HHY262102 GYC262102 GOG262102 GEK262102 FUO262102 FKS262102 FAW262102 ERA262102 EHE262102 DXI262102 DNM262102 DDQ262102 CTU262102 CJY262102 CAC262102 BQG262102 BGK262102 AWO262102 AMS262102 ACW262102 TA262102 JE262102 K262016 WVQ196566 WLU196566 WBY196566 VSC196566 VIG196566 UYK196566 UOO196566 UES196566 TUW196566 TLA196566 TBE196566 SRI196566 SHM196566 RXQ196566 RNU196566 RDY196566 QUC196566 QKG196566 QAK196566 PQO196566 PGS196566 OWW196566 ONA196566 ODE196566 NTI196566 NJM196566 MZQ196566 MPU196566 MFY196566 LWC196566 LMG196566 LCK196566 KSO196566 KIS196566 JYW196566 JPA196566 JFE196566 IVI196566 ILM196566 IBQ196566 HRU196566 HHY196566 GYC196566 GOG196566 GEK196566 FUO196566 FKS196566 FAW196566 ERA196566 EHE196566 DXI196566 DNM196566 DDQ196566 CTU196566 CJY196566 CAC196566 BQG196566 BGK196566 AWO196566 AMS196566 ACW196566 TA196566 JE196566 K196480 WVQ131030 WLU131030 WBY131030 VSC131030 VIG131030 UYK131030 UOO131030 UES131030 TUW131030 TLA131030 TBE131030 SRI131030 SHM131030 RXQ131030 RNU131030 RDY131030 QUC131030 QKG131030 QAK131030 PQO131030 PGS131030 OWW131030 ONA131030 ODE131030 NTI131030 NJM131030 MZQ131030 MPU131030 MFY131030 LWC131030 LMG131030 LCK131030 KSO131030 KIS131030 JYW131030 JPA131030 JFE131030 IVI131030 ILM131030 IBQ131030 HRU131030 HHY131030 GYC131030 GOG131030 GEK131030 FUO131030 FKS131030 FAW131030 ERA131030 EHE131030 DXI131030 DNM131030 DDQ131030 CTU131030 CJY131030 CAC131030 BQG131030 BGK131030 AWO131030 AMS131030 ACW131030 TA131030 JE131030 K130944 WVQ65494 WLU65494 WBY65494 VSC65494 VIG65494 UYK65494 UOO65494 UES65494 TUW65494 TLA65494 TBE65494 SRI65494 SHM65494 RXQ65494 RNU65494 RDY65494 QUC65494 QKG65494 QAK65494 PQO65494 PGS65494 OWW65494 ONA65494 ODE65494 NTI65494 NJM65494 MZQ65494 MPU65494 MFY65494 LWC65494 LMG65494 LCK65494 KSO65494 KIS65494 JYW65494 JPA65494 JFE65494 IVI65494 ILM65494 IBQ65494 HRU65494 HHY65494 GYC65494 GOG65494 GEK65494 FUO65494 FKS65494 FAW65494 ERA65494 EHE65494 DXI65494 DNM65494 DDQ65494 CTU65494 CJY65494 CAC65494 BQG65494 BGK65494 AWO65494 AMS65494 ACW65494 TA65494 JE65494 K65408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JE13" xr:uid="{8F5E31B3-0DD0-45D4-BDE1-BA36624CBA56}">
      <formula1>$Q$10:$Q$33</formula1>
    </dataValidation>
    <dataValidation type="list" allowBlank="1" showInputMessage="1" showErrorMessage="1" sqref="JE12 WVQ982997 WLU982997 WBY982997 VSC982997 VIG982997 UYK982997 UOO982997 UES982997 TUW982997 TLA982997 TBE982997 SRI982997 SHM982997 RXQ982997 RNU982997 RDY982997 QUC982997 QKG982997 QAK982997 PQO982997 PGS982997 OWW982997 ONA982997 ODE982997 NTI982997 NJM982997 MZQ982997 MPU982997 MFY982997 LWC982997 LMG982997 LCK982997 KSO982997 KIS982997 JYW982997 JPA982997 JFE982997 IVI982997 ILM982997 IBQ982997 HRU982997 HHY982997 GYC982997 GOG982997 GEK982997 FUO982997 FKS982997 FAW982997 ERA982997 EHE982997 DXI982997 DNM982997 DDQ982997 CTU982997 CJY982997 CAC982997 BQG982997 BGK982997 AWO982997 AMS982997 ACW982997 TA982997 JE982997 K982911 WVQ917461 WLU917461 WBY917461 VSC917461 VIG917461 UYK917461 UOO917461 UES917461 TUW917461 TLA917461 TBE917461 SRI917461 SHM917461 RXQ917461 RNU917461 RDY917461 QUC917461 QKG917461 QAK917461 PQO917461 PGS917461 OWW917461 ONA917461 ODE917461 NTI917461 NJM917461 MZQ917461 MPU917461 MFY917461 LWC917461 LMG917461 LCK917461 KSO917461 KIS917461 JYW917461 JPA917461 JFE917461 IVI917461 ILM917461 IBQ917461 HRU917461 HHY917461 GYC917461 GOG917461 GEK917461 FUO917461 FKS917461 FAW917461 ERA917461 EHE917461 DXI917461 DNM917461 DDQ917461 CTU917461 CJY917461 CAC917461 BQG917461 BGK917461 AWO917461 AMS917461 ACW917461 TA917461 JE917461 K917375 WVQ851925 WLU851925 WBY851925 VSC851925 VIG851925 UYK851925 UOO851925 UES851925 TUW851925 TLA851925 TBE851925 SRI851925 SHM851925 RXQ851925 RNU851925 RDY851925 QUC851925 QKG851925 QAK851925 PQO851925 PGS851925 OWW851925 ONA851925 ODE851925 NTI851925 NJM851925 MZQ851925 MPU851925 MFY851925 LWC851925 LMG851925 LCK851925 KSO851925 KIS851925 JYW851925 JPA851925 JFE851925 IVI851925 ILM851925 IBQ851925 HRU851925 HHY851925 GYC851925 GOG851925 GEK851925 FUO851925 FKS851925 FAW851925 ERA851925 EHE851925 DXI851925 DNM851925 DDQ851925 CTU851925 CJY851925 CAC851925 BQG851925 BGK851925 AWO851925 AMS851925 ACW851925 TA851925 JE851925 K851839 WVQ786389 WLU786389 WBY786389 VSC786389 VIG786389 UYK786389 UOO786389 UES786389 TUW786389 TLA786389 TBE786389 SRI786389 SHM786389 RXQ786389 RNU786389 RDY786389 QUC786389 QKG786389 QAK786389 PQO786389 PGS786389 OWW786389 ONA786389 ODE786389 NTI786389 NJM786389 MZQ786389 MPU786389 MFY786389 LWC786389 LMG786389 LCK786389 KSO786389 KIS786389 JYW786389 JPA786389 JFE786389 IVI786389 ILM786389 IBQ786389 HRU786389 HHY786389 GYC786389 GOG786389 GEK786389 FUO786389 FKS786389 FAW786389 ERA786389 EHE786389 DXI786389 DNM786389 DDQ786389 CTU786389 CJY786389 CAC786389 BQG786389 BGK786389 AWO786389 AMS786389 ACW786389 TA786389 JE786389 K786303 WVQ720853 WLU720853 WBY720853 VSC720853 VIG720853 UYK720853 UOO720853 UES720853 TUW720853 TLA720853 TBE720853 SRI720853 SHM720853 RXQ720853 RNU720853 RDY720853 QUC720853 QKG720853 QAK720853 PQO720853 PGS720853 OWW720853 ONA720853 ODE720853 NTI720853 NJM720853 MZQ720853 MPU720853 MFY720853 LWC720853 LMG720853 LCK720853 KSO720853 KIS720853 JYW720853 JPA720853 JFE720853 IVI720853 ILM720853 IBQ720853 HRU720853 HHY720853 GYC720853 GOG720853 GEK720853 FUO720853 FKS720853 FAW720853 ERA720853 EHE720853 DXI720853 DNM720853 DDQ720853 CTU720853 CJY720853 CAC720853 BQG720853 BGK720853 AWO720853 AMS720853 ACW720853 TA720853 JE720853 K720767 WVQ655317 WLU655317 WBY655317 VSC655317 VIG655317 UYK655317 UOO655317 UES655317 TUW655317 TLA655317 TBE655317 SRI655317 SHM655317 RXQ655317 RNU655317 RDY655317 QUC655317 QKG655317 QAK655317 PQO655317 PGS655317 OWW655317 ONA655317 ODE655317 NTI655317 NJM655317 MZQ655317 MPU655317 MFY655317 LWC655317 LMG655317 LCK655317 KSO655317 KIS655317 JYW655317 JPA655317 JFE655317 IVI655317 ILM655317 IBQ655317 HRU655317 HHY655317 GYC655317 GOG655317 GEK655317 FUO655317 FKS655317 FAW655317 ERA655317 EHE655317 DXI655317 DNM655317 DDQ655317 CTU655317 CJY655317 CAC655317 BQG655317 BGK655317 AWO655317 AMS655317 ACW655317 TA655317 JE655317 K655231 WVQ589781 WLU589781 WBY589781 VSC589781 VIG589781 UYK589781 UOO589781 UES589781 TUW589781 TLA589781 TBE589781 SRI589781 SHM589781 RXQ589781 RNU589781 RDY589781 QUC589781 QKG589781 QAK589781 PQO589781 PGS589781 OWW589781 ONA589781 ODE589781 NTI589781 NJM589781 MZQ589781 MPU589781 MFY589781 LWC589781 LMG589781 LCK589781 KSO589781 KIS589781 JYW589781 JPA589781 JFE589781 IVI589781 ILM589781 IBQ589781 HRU589781 HHY589781 GYC589781 GOG589781 GEK589781 FUO589781 FKS589781 FAW589781 ERA589781 EHE589781 DXI589781 DNM589781 DDQ589781 CTU589781 CJY589781 CAC589781 BQG589781 BGK589781 AWO589781 AMS589781 ACW589781 TA589781 JE589781 K589695 WVQ524245 WLU524245 WBY524245 VSC524245 VIG524245 UYK524245 UOO524245 UES524245 TUW524245 TLA524245 TBE524245 SRI524245 SHM524245 RXQ524245 RNU524245 RDY524245 QUC524245 QKG524245 QAK524245 PQO524245 PGS524245 OWW524245 ONA524245 ODE524245 NTI524245 NJM524245 MZQ524245 MPU524245 MFY524245 LWC524245 LMG524245 LCK524245 KSO524245 KIS524245 JYW524245 JPA524245 JFE524245 IVI524245 ILM524245 IBQ524245 HRU524245 HHY524245 GYC524245 GOG524245 GEK524245 FUO524245 FKS524245 FAW524245 ERA524245 EHE524245 DXI524245 DNM524245 DDQ524245 CTU524245 CJY524245 CAC524245 BQG524245 BGK524245 AWO524245 AMS524245 ACW524245 TA524245 JE524245 K524159 WVQ458709 WLU458709 WBY458709 VSC458709 VIG458709 UYK458709 UOO458709 UES458709 TUW458709 TLA458709 TBE458709 SRI458709 SHM458709 RXQ458709 RNU458709 RDY458709 QUC458709 QKG458709 QAK458709 PQO458709 PGS458709 OWW458709 ONA458709 ODE458709 NTI458709 NJM458709 MZQ458709 MPU458709 MFY458709 LWC458709 LMG458709 LCK458709 KSO458709 KIS458709 JYW458709 JPA458709 JFE458709 IVI458709 ILM458709 IBQ458709 HRU458709 HHY458709 GYC458709 GOG458709 GEK458709 FUO458709 FKS458709 FAW458709 ERA458709 EHE458709 DXI458709 DNM458709 DDQ458709 CTU458709 CJY458709 CAC458709 BQG458709 BGK458709 AWO458709 AMS458709 ACW458709 TA458709 JE458709 K458623 WVQ393173 WLU393173 WBY393173 VSC393173 VIG393173 UYK393173 UOO393173 UES393173 TUW393173 TLA393173 TBE393173 SRI393173 SHM393173 RXQ393173 RNU393173 RDY393173 QUC393173 QKG393173 QAK393173 PQO393173 PGS393173 OWW393173 ONA393173 ODE393173 NTI393173 NJM393173 MZQ393173 MPU393173 MFY393173 LWC393173 LMG393173 LCK393173 KSO393173 KIS393173 JYW393173 JPA393173 JFE393173 IVI393173 ILM393173 IBQ393173 HRU393173 HHY393173 GYC393173 GOG393173 GEK393173 FUO393173 FKS393173 FAW393173 ERA393173 EHE393173 DXI393173 DNM393173 DDQ393173 CTU393173 CJY393173 CAC393173 BQG393173 BGK393173 AWO393173 AMS393173 ACW393173 TA393173 JE393173 K393087 WVQ327637 WLU327637 WBY327637 VSC327637 VIG327637 UYK327637 UOO327637 UES327637 TUW327637 TLA327637 TBE327637 SRI327637 SHM327637 RXQ327637 RNU327637 RDY327637 QUC327637 QKG327637 QAK327637 PQO327637 PGS327637 OWW327637 ONA327637 ODE327637 NTI327637 NJM327637 MZQ327637 MPU327637 MFY327637 LWC327637 LMG327637 LCK327637 KSO327637 KIS327637 JYW327637 JPA327637 JFE327637 IVI327637 ILM327637 IBQ327637 HRU327637 HHY327637 GYC327637 GOG327637 GEK327637 FUO327637 FKS327637 FAW327637 ERA327637 EHE327637 DXI327637 DNM327637 DDQ327637 CTU327637 CJY327637 CAC327637 BQG327637 BGK327637 AWO327637 AMS327637 ACW327637 TA327637 JE327637 K327551 WVQ262101 WLU262101 WBY262101 VSC262101 VIG262101 UYK262101 UOO262101 UES262101 TUW262101 TLA262101 TBE262101 SRI262101 SHM262101 RXQ262101 RNU262101 RDY262101 QUC262101 QKG262101 QAK262101 PQO262101 PGS262101 OWW262101 ONA262101 ODE262101 NTI262101 NJM262101 MZQ262101 MPU262101 MFY262101 LWC262101 LMG262101 LCK262101 KSO262101 KIS262101 JYW262101 JPA262101 JFE262101 IVI262101 ILM262101 IBQ262101 HRU262101 HHY262101 GYC262101 GOG262101 GEK262101 FUO262101 FKS262101 FAW262101 ERA262101 EHE262101 DXI262101 DNM262101 DDQ262101 CTU262101 CJY262101 CAC262101 BQG262101 BGK262101 AWO262101 AMS262101 ACW262101 TA262101 JE262101 K262015 WVQ196565 WLU196565 WBY196565 VSC196565 VIG196565 UYK196565 UOO196565 UES196565 TUW196565 TLA196565 TBE196565 SRI196565 SHM196565 RXQ196565 RNU196565 RDY196565 QUC196565 QKG196565 QAK196565 PQO196565 PGS196565 OWW196565 ONA196565 ODE196565 NTI196565 NJM196565 MZQ196565 MPU196565 MFY196565 LWC196565 LMG196565 LCK196565 KSO196565 KIS196565 JYW196565 JPA196565 JFE196565 IVI196565 ILM196565 IBQ196565 HRU196565 HHY196565 GYC196565 GOG196565 GEK196565 FUO196565 FKS196565 FAW196565 ERA196565 EHE196565 DXI196565 DNM196565 DDQ196565 CTU196565 CJY196565 CAC196565 BQG196565 BGK196565 AWO196565 AMS196565 ACW196565 TA196565 JE196565 K196479 WVQ131029 WLU131029 WBY131029 VSC131029 VIG131029 UYK131029 UOO131029 UES131029 TUW131029 TLA131029 TBE131029 SRI131029 SHM131029 RXQ131029 RNU131029 RDY131029 QUC131029 QKG131029 QAK131029 PQO131029 PGS131029 OWW131029 ONA131029 ODE131029 NTI131029 NJM131029 MZQ131029 MPU131029 MFY131029 LWC131029 LMG131029 LCK131029 KSO131029 KIS131029 JYW131029 JPA131029 JFE131029 IVI131029 ILM131029 IBQ131029 HRU131029 HHY131029 GYC131029 GOG131029 GEK131029 FUO131029 FKS131029 FAW131029 ERA131029 EHE131029 DXI131029 DNM131029 DDQ131029 CTU131029 CJY131029 CAC131029 BQG131029 BGK131029 AWO131029 AMS131029 ACW131029 TA131029 JE131029 K130943 WVQ65493 WLU65493 WBY65493 VSC65493 VIG65493 UYK65493 UOO65493 UES65493 TUW65493 TLA65493 TBE65493 SRI65493 SHM65493 RXQ65493 RNU65493 RDY65493 QUC65493 QKG65493 QAK65493 PQO65493 PGS65493 OWW65493 ONA65493 ODE65493 NTI65493 NJM65493 MZQ65493 MPU65493 MFY65493 LWC65493 LMG65493 LCK65493 KSO65493 KIS65493 JYW65493 JPA65493 JFE65493 IVI65493 ILM65493 IBQ65493 HRU65493 HHY65493 GYC65493 GOG65493 GEK65493 FUO65493 FKS65493 FAW65493 ERA65493 EHE65493 DXI65493 DNM65493 DDQ65493 CTU65493 CJY65493 CAC65493 BQG65493 BGK65493 AWO65493 AMS65493 ACW65493 TA65493 JE65493 K65407 WVQ12 WLU12 WBY12 VSC12 VIG12 UYK12 UOO12 UES12 TUW12 TLA12 TBE12 SRI12 SHM12 RXQ12 RNU12 RDY12 QUC12 QKG12 QAK12 PQO12 PGS12 OWW12 ONA12 ODE12 NTI12 NJM12 MZQ12 MPU12 MFY12 LWC12 LMG12 LCK12 KSO12 KIS12 JYW12 JPA12 JFE12 IVI12 ILM12 IBQ12 HRU12 HHY12 GYC12 GOG12 GEK12 FUO12 FKS12 FAW12 ERA12 EHE12 DXI12 DNM12 DDQ12 CTU12 CJY12 CAC12 BQG12 BGK12 AWO12 AMS12 ACW12 TA12" xr:uid="{3ABC4196-FDD5-4FD9-BAEC-5FB8327318E2}">
      <formula1>$P$10:$P$33</formula1>
    </dataValidation>
    <dataValidation type="list" allowBlank="1" showInputMessage="1" showErrorMessage="1" sqref="K21 WVQ983001 WLU983001 WBY983001 VSC983001 VIG983001 UYK983001 UOO983001 UES983001 TUW983001 TLA983001 TBE983001 SRI983001 SHM983001 RXQ983001 RNU983001 RDY983001 QUC983001 QKG983001 QAK983001 PQO983001 PGS983001 OWW983001 ONA983001 ODE983001 NTI983001 NJM983001 MZQ983001 MPU983001 MFY983001 LWC983001 LMG983001 LCK983001 KSO983001 KIS983001 JYW983001 JPA983001 JFE983001 IVI983001 ILM983001 IBQ983001 HRU983001 HHY983001 GYC983001 GOG983001 GEK983001 FUO983001 FKS983001 FAW983001 ERA983001 EHE983001 DXI983001 DNM983001 DDQ983001 CTU983001 CJY983001 CAC983001 BQG983001 BGK983001 AWO983001 AMS983001 ACW983001 TA983001 JE983001 K982915 WVQ917465 WLU917465 WBY917465 VSC917465 VIG917465 UYK917465 UOO917465 UES917465 TUW917465 TLA917465 TBE917465 SRI917465 SHM917465 RXQ917465 RNU917465 RDY917465 QUC917465 QKG917465 QAK917465 PQO917465 PGS917465 OWW917465 ONA917465 ODE917465 NTI917465 NJM917465 MZQ917465 MPU917465 MFY917465 LWC917465 LMG917465 LCK917465 KSO917465 KIS917465 JYW917465 JPA917465 JFE917465 IVI917465 ILM917465 IBQ917465 HRU917465 HHY917465 GYC917465 GOG917465 GEK917465 FUO917465 FKS917465 FAW917465 ERA917465 EHE917465 DXI917465 DNM917465 DDQ917465 CTU917465 CJY917465 CAC917465 BQG917465 BGK917465 AWO917465 AMS917465 ACW917465 TA917465 JE917465 K917379 WVQ851929 WLU851929 WBY851929 VSC851929 VIG851929 UYK851929 UOO851929 UES851929 TUW851929 TLA851929 TBE851929 SRI851929 SHM851929 RXQ851929 RNU851929 RDY851929 QUC851929 QKG851929 QAK851929 PQO851929 PGS851929 OWW851929 ONA851929 ODE851929 NTI851929 NJM851929 MZQ851929 MPU851929 MFY851929 LWC851929 LMG851929 LCK851929 KSO851929 KIS851929 JYW851929 JPA851929 JFE851929 IVI851929 ILM851929 IBQ851929 HRU851929 HHY851929 GYC851929 GOG851929 GEK851929 FUO851929 FKS851929 FAW851929 ERA851929 EHE851929 DXI851929 DNM851929 DDQ851929 CTU851929 CJY851929 CAC851929 BQG851929 BGK851929 AWO851929 AMS851929 ACW851929 TA851929 JE851929 K851843 WVQ786393 WLU786393 WBY786393 VSC786393 VIG786393 UYK786393 UOO786393 UES786393 TUW786393 TLA786393 TBE786393 SRI786393 SHM786393 RXQ786393 RNU786393 RDY786393 QUC786393 QKG786393 QAK786393 PQO786393 PGS786393 OWW786393 ONA786393 ODE786393 NTI786393 NJM786393 MZQ786393 MPU786393 MFY786393 LWC786393 LMG786393 LCK786393 KSO786393 KIS786393 JYW786393 JPA786393 JFE786393 IVI786393 ILM786393 IBQ786393 HRU786393 HHY786393 GYC786393 GOG786393 GEK786393 FUO786393 FKS786393 FAW786393 ERA786393 EHE786393 DXI786393 DNM786393 DDQ786393 CTU786393 CJY786393 CAC786393 BQG786393 BGK786393 AWO786393 AMS786393 ACW786393 TA786393 JE786393 K786307 WVQ720857 WLU720857 WBY720857 VSC720857 VIG720857 UYK720857 UOO720857 UES720857 TUW720857 TLA720857 TBE720857 SRI720857 SHM720857 RXQ720857 RNU720857 RDY720857 QUC720857 QKG720857 QAK720857 PQO720857 PGS720857 OWW720857 ONA720857 ODE720857 NTI720857 NJM720857 MZQ720857 MPU720857 MFY720857 LWC720857 LMG720857 LCK720857 KSO720857 KIS720857 JYW720857 JPA720857 JFE720857 IVI720857 ILM720857 IBQ720857 HRU720857 HHY720857 GYC720857 GOG720857 GEK720857 FUO720857 FKS720857 FAW720857 ERA720857 EHE720857 DXI720857 DNM720857 DDQ720857 CTU720857 CJY720857 CAC720857 BQG720857 BGK720857 AWO720857 AMS720857 ACW720857 TA720857 JE720857 K720771 WVQ655321 WLU655321 WBY655321 VSC655321 VIG655321 UYK655321 UOO655321 UES655321 TUW655321 TLA655321 TBE655321 SRI655321 SHM655321 RXQ655321 RNU655321 RDY655321 QUC655321 QKG655321 QAK655321 PQO655321 PGS655321 OWW655321 ONA655321 ODE655321 NTI655321 NJM655321 MZQ655321 MPU655321 MFY655321 LWC655321 LMG655321 LCK655321 KSO655321 KIS655321 JYW655321 JPA655321 JFE655321 IVI655321 ILM655321 IBQ655321 HRU655321 HHY655321 GYC655321 GOG655321 GEK655321 FUO655321 FKS655321 FAW655321 ERA655321 EHE655321 DXI655321 DNM655321 DDQ655321 CTU655321 CJY655321 CAC655321 BQG655321 BGK655321 AWO655321 AMS655321 ACW655321 TA655321 JE655321 K655235 WVQ589785 WLU589785 WBY589785 VSC589785 VIG589785 UYK589785 UOO589785 UES589785 TUW589785 TLA589785 TBE589785 SRI589785 SHM589785 RXQ589785 RNU589785 RDY589785 QUC589785 QKG589785 QAK589785 PQO589785 PGS589785 OWW589785 ONA589785 ODE589785 NTI589785 NJM589785 MZQ589785 MPU589785 MFY589785 LWC589785 LMG589785 LCK589785 KSO589785 KIS589785 JYW589785 JPA589785 JFE589785 IVI589785 ILM589785 IBQ589785 HRU589785 HHY589785 GYC589785 GOG589785 GEK589785 FUO589785 FKS589785 FAW589785 ERA589785 EHE589785 DXI589785 DNM589785 DDQ589785 CTU589785 CJY589785 CAC589785 BQG589785 BGK589785 AWO589785 AMS589785 ACW589785 TA589785 JE589785 K589699 WVQ524249 WLU524249 WBY524249 VSC524249 VIG524249 UYK524249 UOO524249 UES524249 TUW524249 TLA524249 TBE524249 SRI524249 SHM524249 RXQ524249 RNU524249 RDY524249 QUC524249 QKG524249 QAK524249 PQO524249 PGS524249 OWW524249 ONA524249 ODE524249 NTI524249 NJM524249 MZQ524249 MPU524249 MFY524249 LWC524249 LMG524249 LCK524249 KSO524249 KIS524249 JYW524249 JPA524249 JFE524249 IVI524249 ILM524249 IBQ524249 HRU524249 HHY524249 GYC524249 GOG524249 GEK524249 FUO524249 FKS524249 FAW524249 ERA524249 EHE524249 DXI524249 DNM524249 DDQ524249 CTU524249 CJY524249 CAC524249 BQG524249 BGK524249 AWO524249 AMS524249 ACW524249 TA524249 JE524249 K524163 WVQ458713 WLU458713 WBY458713 VSC458713 VIG458713 UYK458713 UOO458713 UES458713 TUW458713 TLA458713 TBE458713 SRI458713 SHM458713 RXQ458713 RNU458713 RDY458713 QUC458713 QKG458713 QAK458713 PQO458713 PGS458713 OWW458713 ONA458713 ODE458713 NTI458713 NJM458713 MZQ458713 MPU458713 MFY458713 LWC458713 LMG458713 LCK458713 KSO458713 KIS458713 JYW458713 JPA458713 JFE458713 IVI458713 ILM458713 IBQ458713 HRU458713 HHY458713 GYC458713 GOG458713 GEK458713 FUO458713 FKS458713 FAW458713 ERA458713 EHE458713 DXI458713 DNM458713 DDQ458713 CTU458713 CJY458713 CAC458713 BQG458713 BGK458713 AWO458713 AMS458713 ACW458713 TA458713 JE458713 K458627 WVQ393177 WLU393177 WBY393177 VSC393177 VIG393177 UYK393177 UOO393177 UES393177 TUW393177 TLA393177 TBE393177 SRI393177 SHM393177 RXQ393177 RNU393177 RDY393177 QUC393177 QKG393177 QAK393177 PQO393177 PGS393177 OWW393177 ONA393177 ODE393177 NTI393177 NJM393177 MZQ393177 MPU393177 MFY393177 LWC393177 LMG393177 LCK393177 KSO393177 KIS393177 JYW393177 JPA393177 JFE393177 IVI393177 ILM393177 IBQ393177 HRU393177 HHY393177 GYC393177 GOG393177 GEK393177 FUO393177 FKS393177 FAW393177 ERA393177 EHE393177 DXI393177 DNM393177 DDQ393177 CTU393177 CJY393177 CAC393177 BQG393177 BGK393177 AWO393177 AMS393177 ACW393177 TA393177 JE393177 K393091 WVQ327641 WLU327641 WBY327641 VSC327641 VIG327641 UYK327641 UOO327641 UES327641 TUW327641 TLA327641 TBE327641 SRI327641 SHM327641 RXQ327641 RNU327641 RDY327641 QUC327641 QKG327641 QAK327641 PQO327641 PGS327641 OWW327641 ONA327641 ODE327641 NTI327641 NJM327641 MZQ327641 MPU327641 MFY327641 LWC327641 LMG327641 LCK327641 KSO327641 KIS327641 JYW327641 JPA327641 JFE327641 IVI327641 ILM327641 IBQ327641 HRU327641 HHY327641 GYC327641 GOG327641 GEK327641 FUO327641 FKS327641 FAW327641 ERA327641 EHE327641 DXI327641 DNM327641 DDQ327641 CTU327641 CJY327641 CAC327641 BQG327641 BGK327641 AWO327641 AMS327641 ACW327641 TA327641 JE327641 K327555 WVQ262105 WLU262105 WBY262105 VSC262105 VIG262105 UYK262105 UOO262105 UES262105 TUW262105 TLA262105 TBE262105 SRI262105 SHM262105 RXQ262105 RNU262105 RDY262105 QUC262105 QKG262105 QAK262105 PQO262105 PGS262105 OWW262105 ONA262105 ODE262105 NTI262105 NJM262105 MZQ262105 MPU262105 MFY262105 LWC262105 LMG262105 LCK262105 KSO262105 KIS262105 JYW262105 JPA262105 JFE262105 IVI262105 ILM262105 IBQ262105 HRU262105 HHY262105 GYC262105 GOG262105 GEK262105 FUO262105 FKS262105 FAW262105 ERA262105 EHE262105 DXI262105 DNM262105 DDQ262105 CTU262105 CJY262105 CAC262105 BQG262105 BGK262105 AWO262105 AMS262105 ACW262105 TA262105 JE262105 K262019 WVQ196569 WLU196569 WBY196569 VSC196569 VIG196569 UYK196569 UOO196569 UES196569 TUW196569 TLA196569 TBE196569 SRI196569 SHM196569 RXQ196569 RNU196569 RDY196569 QUC196569 QKG196569 QAK196569 PQO196569 PGS196569 OWW196569 ONA196569 ODE196569 NTI196569 NJM196569 MZQ196569 MPU196569 MFY196569 LWC196569 LMG196569 LCK196569 KSO196569 KIS196569 JYW196569 JPA196569 JFE196569 IVI196569 ILM196569 IBQ196569 HRU196569 HHY196569 GYC196569 GOG196569 GEK196569 FUO196569 FKS196569 FAW196569 ERA196569 EHE196569 DXI196569 DNM196569 DDQ196569 CTU196569 CJY196569 CAC196569 BQG196569 BGK196569 AWO196569 AMS196569 ACW196569 TA196569 JE196569 K196483 WVQ131033 WLU131033 WBY131033 VSC131033 VIG131033 UYK131033 UOO131033 UES131033 TUW131033 TLA131033 TBE131033 SRI131033 SHM131033 RXQ131033 RNU131033 RDY131033 QUC131033 QKG131033 QAK131033 PQO131033 PGS131033 OWW131033 ONA131033 ODE131033 NTI131033 NJM131033 MZQ131033 MPU131033 MFY131033 LWC131033 LMG131033 LCK131033 KSO131033 KIS131033 JYW131033 JPA131033 JFE131033 IVI131033 ILM131033 IBQ131033 HRU131033 HHY131033 GYC131033 GOG131033 GEK131033 FUO131033 FKS131033 FAW131033 ERA131033 EHE131033 DXI131033 DNM131033 DDQ131033 CTU131033 CJY131033 CAC131033 BQG131033 BGK131033 AWO131033 AMS131033 ACW131033 TA131033 JE131033 K130947 WVQ65497 WLU65497 WBY65497 VSC65497 VIG65497 UYK65497 UOO65497 UES65497 TUW65497 TLA65497 TBE65497 SRI65497 SHM65497 RXQ65497 RNU65497 RDY65497 QUC65497 QKG65497 QAK65497 PQO65497 PGS65497 OWW65497 ONA65497 ODE65497 NTI65497 NJM65497 MZQ65497 MPU65497 MFY65497 LWC65497 LMG65497 LCK65497 KSO65497 KIS65497 JYW65497 JPA65497 JFE65497 IVI65497 ILM65497 IBQ65497 HRU65497 HHY65497 GYC65497 GOG65497 GEK65497 FUO65497 FKS65497 FAW65497 ERA65497 EHE65497 DXI65497 DNM65497 DDQ65497 CTU65497 CJY65497 CAC65497 BQG65497 BGK65497 AWO65497 AMS65497 ACW65497 TA65497 JE65497 K65411 WVQ16 WLU16 WBY16 VSC16 VIG16 UYK16 UOO16 UES16 TUW16 TLA16 TBE16 SRI16 SHM16 RXQ16 RNU16 RDY16 QUC16 QKG16 QAK16 PQO16 PGS16 OWW16 ONA16 ODE16 NTI16 NJM16 MZQ16 MPU16 MFY16 LWC16 LMG16 LCK16 KSO16 KIS16 JYW16 JPA16 JFE16 IVI16 ILM16 IBQ16 HRU16 HHY16 GYC16 GOG16 GEK16 FUO16 FKS16 FAW16 ERA16 EHE16 DXI16 DNM16 DDQ16 CTU16 CJY16 CAC16 BQG16 BGK16 AWO16 AMS16 ACW16 TA16 JE16" xr:uid="{18B67612-76F3-4CEB-9EC4-6048A2AB2350}">
      <formula1>$R$10:$R$33</formula1>
    </dataValidation>
  </dataValidations>
  <hyperlinks>
    <hyperlink ref="P8:S8" r:id="rId1" display="Posted Price" xr:uid="{52553ABF-E89D-4446-ACB8-6F10DF0C6719}"/>
    <hyperlink ref="M9" r:id="rId2" xr:uid="{802378FD-D580-4BCD-BB77-EE483127DF9E}"/>
  </hyperlinks>
  <printOptions horizontalCentered="1"/>
  <pageMargins left="0.25" right="0.25" top="0.75" bottom="0.75" header="0.3" footer="0.3"/>
  <pageSetup scale="49" orientation="landscape" horizontalDpi="4294967295" r:id="rId3"/>
  <rowBreaks count="3" manualBreakCount="3">
    <brk id="29" min="1" max="7" man="1"/>
    <brk id="79" min="1" max="7" man="1"/>
    <brk id="102" min="1"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4E9C0-E138-4733-8BAF-B2E00DD6C0F1}">
  <dimension ref="B1:Z146"/>
  <sheetViews>
    <sheetView topLeftCell="G37" zoomScaleNormal="100" workbookViewId="0">
      <selection activeCell="H42" sqref="H42:H52"/>
    </sheetView>
  </sheetViews>
  <sheetFormatPr defaultRowHeight="12.75" x14ac:dyDescent="0.2"/>
  <cols>
    <col min="1" max="1" width="9.28515625" style="1"/>
    <col min="2" max="2" width="25.42578125" style="1" customWidth="1"/>
    <col min="3" max="3" width="35" style="1" customWidth="1"/>
    <col min="4" max="4" width="17.42578125" style="1" customWidth="1"/>
    <col min="5" max="5" width="17.28515625" style="1" customWidth="1"/>
    <col min="6" max="6" width="23.7109375" style="1" customWidth="1"/>
    <col min="7" max="7" width="25.42578125" style="1" customWidth="1"/>
    <col min="8" max="8" width="19" style="1" customWidth="1"/>
    <col min="9" max="9" width="6.5703125" style="1" customWidth="1"/>
    <col min="10" max="10" width="33.5703125" style="3" customWidth="1"/>
    <col min="11" max="11" width="20.42578125" style="3" customWidth="1"/>
    <col min="12" max="12" width="4.28515625" style="3" customWidth="1"/>
    <col min="13" max="13" width="22" style="1" customWidth="1"/>
    <col min="14" max="14" width="22.28515625" style="1" customWidth="1"/>
    <col min="15" max="15" width="4.28515625" style="1" customWidth="1"/>
    <col min="16" max="17" width="18.7109375" style="2" customWidth="1"/>
    <col min="18" max="18" width="20.42578125" style="2" customWidth="1"/>
    <col min="19" max="19" width="17.42578125" style="2" customWidth="1"/>
    <col min="20" max="20" width="4.28515625" style="1" customWidth="1"/>
    <col min="21" max="21" width="4" style="1" customWidth="1"/>
    <col min="22" max="22" width="13.7109375" style="1" customWidth="1"/>
    <col min="23" max="51" width="9.28515625" style="1" customWidth="1"/>
    <col min="52" max="255" width="9.28515625" style="1"/>
    <col min="256" max="256" width="25.42578125" style="1" customWidth="1"/>
    <col min="257" max="257" width="32.7109375" style="1" customWidth="1"/>
    <col min="258" max="258" width="17.42578125" style="1" customWidth="1"/>
    <col min="259" max="259" width="17.28515625" style="1" customWidth="1"/>
    <col min="260" max="260" width="23.7109375" style="1" customWidth="1"/>
    <col min="261" max="261" width="25.42578125" style="1" customWidth="1"/>
    <col min="262" max="262" width="19" style="1" customWidth="1"/>
    <col min="263" max="263" width="6.5703125" style="1" customWidth="1"/>
    <col min="264" max="279" width="0" style="1" hidden="1" customWidth="1"/>
    <col min="280" max="511" width="9.28515625" style="1"/>
    <col min="512" max="512" width="25.42578125" style="1" customWidth="1"/>
    <col min="513" max="513" width="32.7109375" style="1" customWidth="1"/>
    <col min="514" max="514" width="17.42578125" style="1" customWidth="1"/>
    <col min="515" max="515" width="17.28515625" style="1" customWidth="1"/>
    <col min="516" max="516" width="23.7109375" style="1" customWidth="1"/>
    <col min="517" max="517" width="25.42578125" style="1" customWidth="1"/>
    <col min="518" max="518" width="19" style="1" customWidth="1"/>
    <col min="519" max="519" width="6.5703125" style="1" customWidth="1"/>
    <col min="520" max="535" width="0" style="1" hidden="1" customWidth="1"/>
    <col min="536" max="767" width="9.28515625" style="1"/>
    <col min="768" max="768" width="25.42578125" style="1" customWidth="1"/>
    <col min="769" max="769" width="32.7109375" style="1" customWidth="1"/>
    <col min="770" max="770" width="17.42578125" style="1" customWidth="1"/>
    <col min="771" max="771" width="17.28515625" style="1" customWidth="1"/>
    <col min="772" max="772" width="23.7109375" style="1" customWidth="1"/>
    <col min="773" max="773" width="25.42578125" style="1" customWidth="1"/>
    <col min="774" max="774" width="19" style="1" customWidth="1"/>
    <col min="775" max="775" width="6.5703125" style="1" customWidth="1"/>
    <col min="776" max="791" width="0" style="1" hidden="1" customWidth="1"/>
    <col min="792" max="1023" width="9.28515625" style="1"/>
    <col min="1024" max="1024" width="25.42578125" style="1" customWidth="1"/>
    <col min="1025" max="1025" width="32.7109375" style="1" customWidth="1"/>
    <col min="1026" max="1026" width="17.42578125" style="1" customWidth="1"/>
    <col min="1027" max="1027" width="17.28515625" style="1" customWidth="1"/>
    <col min="1028" max="1028" width="23.7109375" style="1" customWidth="1"/>
    <col min="1029" max="1029" width="25.42578125" style="1" customWidth="1"/>
    <col min="1030" max="1030" width="19" style="1" customWidth="1"/>
    <col min="1031" max="1031" width="6.5703125" style="1" customWidth="1"/>
    <col min="1032" max="1047" width="0" style="1" hidden="1" customWidth="1"/>
    <col min="1048" max="1279" width="9.28515625" style="1"/>
    <col min="1280" max="1280" width="25.42578125" style="1" customWidth="1"/>
    <col min="1281" max="1281" width="32.7109375" style="1" customWidth="1"/>
    <col min="1282" max="1282" width="17.42578125" style="1" customWidth="1"/>
    <col min="1283" max="1283" width="17.28515625" style="1" customWidth="1"/>
    <col min="1284" max="1284" width="23.7109375" style="1" customWidth="1"/>
    <col min="1285" max="1285" width="25.42578125" style="1" customWidth="1"/>
    <col min="1286" max="1286" width="19" style="1" customWidth="1"/>
    <col min="1287" max="1287" width="6.5703125" style="1" customWidth="1"/>
    <col min="1288" max="1303" width="0" style="1" hidden="1" customWidth="1"/>
    <col min="1304" max="1535" width="9.28515625" style="1"/>
    <col min="1536" max="1536" width="25.42578125" style="1" customWidth="1"/>
    <col min="1537" max="1537" width="32.7109375" style="1" customWidth="1"/>
    <col min="1538" max="1538" width="17.42578125" style="1" customWidth="1"/>
    <col min="1539" max="1539" width="17.28515625" style="1" customWidth="1"/>
    <col min="1540" max="1540" width="23.7109375" style="1" customWidth="1"/>
    <col min="1541" max="1541" width="25.42578125" style="1" customWidth="1"/>
    <col min="1542" max="1542" width="19" style="1" customWidth="1"/>
    <col min="1543" max="1543" width="6.5703125" style="1" customWidth="1"/>
    <col min="1544" max="1559" width="0" style="1" hidden="1" customWidth="1"/>
    <col min="1560" max="1791" width="9.28515625" style="1"/>
    <col min="1792" max="1792" width="25.42578125" style="1" customWidth="1"/>
    <col min="1793" max="1793" width="32.7109375" style="1" customWidth="1"/>
    <col min="1794" max="1794" width="17.42578125" style="1" customWidth="1"/>
    <col min="1795" max="1795" width="17.28515625" style="1" customWidth="1"/>
    <col min="1796" max="1796" width="23.7109375" style="1" customWidth="1"/>
    <col min="1797" max="1797" width="25.42578125" style="1" customWidth="1"/>
    <col min="1798" max="1798" width="19" style="1" customWidth="1"/>
    <col min="1799" max="1799" width="6.5703125" style="1" customWidth="1"/>
    <col min="1800" max="1815" width="0" style="1" hidden="1" customWidth="1"/>
    <col min="1816" max="2047" width="9.28515625" style="1"/>
    <col min="2048" max="2048" width="25.42578125" style="1" customWidth="1"/>
    <col min="2049" max="2049" width="32.7109375" style="1" customWidth="1"/>
    <col min="2050" max="2050" width="17.42578125" style="1" customWidth="1"/>
    <col min="2051" max="2051" width="17.28515625" style="1" customWidth="1"/>
    <col min="2052" max="2052" width="23.7109375" style="1" customWidth="1"/>
    <col min="2053" max="2053" width="25.42578125" style="1" customWidth="1"/>
    <col min="2054" max="2054" width="19" style="1" customWidth="1"/>
    <col min="2055" max="2055" width="6.5703125" style="1" customWidth="1"/>
    <col min="2056" max="2071" width="0" style="1" hidden="1" customWidth="1"/>
    <col min="2072" max="2303" width="9.28515625" style="1"/>
    <col min="2304" max="2304" width="25.42578125" style="1" customWidth="1"/>
    <col min="2305" max="2305" width="32.7109375" style="1" customWidth="1"/>
    <col min="2306" max="2306" width="17.42578125" style="1" customWidth="1"/>
    <col min="2307" max="2307" width="17.28515625" style="1" customWidth="1"/>
    <col min="2308" max="2308" width="23.7109375" style="1" customWidth="1"/>
    <col min="2309" max="2309" width="25.42578125" style="1" customWidth="1"/>
    <col min="2310" max="2310" width="19" style="1" customWidth="1"/>
    <col min="2311" max="2311" width="6.5703125" style="1" customWidth="1"/>
    <col min="2312" max="2327" width="0" style="1" hidden="1" customWidth="1"/>
    <col min="2328" max="2559" width="9.28515625" style="1"/>
    <col min="2560" max="2560" width="25.42578125" style="1" customWidth="1"/>
    <col min="2561" max="2561" width="32.7109375" style="1" customWidth="1"/>
    <col min="2562" max="2562" width="17.42578125" style="1" customWidth="1"/>
    <col min="2563" max="2563" width="17.28515625" style="1" customWidth="1"/>
    <col min="2564" max="2564" width="23.7109375" style="1" customWidth="1"/>
    <col min="2565" max="2565" width="25.42578125" style="1" customWidth="1"/>
    <col min="2566" max="2566" width="19" style="1" customWidth="1"/>
    <col min="2567" max="2567" width="6.5703125" style="1" customWidth="1"/>
    <col min="2568" max="2583" width="0" style="1" hidden="1" customWidth="1"/>
    <col min="2584" max="2815" width="9.28515625" style="1"/>
    <col min="2816" max="2816" width="25.42578125" style="1" customWidth="1"/>
    <col min="2817" max="2817" width="32.7109375" style="1" customWidth="1"/>
    <col min="2818" max="2818" width="17.42578125" style="1" customWidth="1"/>
    <col min="2819" max="2819" width="17.28515625" style="1" customWidth="1"/>
    <col min="2820" max="2820" width="23.7109375" style="1" customWidth="1"/>
    <col min="2821" max="2821" width="25.42578125" style="1" customWidth="1"/>
    <col min="2822" max="2822" width="19" style="1" customWidth="1"/>
    <col min="2823" max="2823" width="6.5703125" style="1" customWidth="1"/>
    <col min="2824" max="2839" width="0" style="1" hidden="1" customWidth="1"/>
    <col min="2840" max="3071" width="9.28515625" style="1"/>
    <col min="3072" max="3072" width="25.42578125" style="1" customWidth="1"/>
    <col min="3073" max="3073" width="32.7109375" style="1" customWidth="1"/>
    <col min="3074" max="3074" width="17.42578125" style="1" customWidth="1"/>
    <col min="3075" max="3075" width="17.28515625" style="1" customWidth="1"/>
    <col min="3076" max="3076" width="23.7109375" style="1" customWidth="1"/>
    <col min="3077" max="3077" width="25.42578125" style="1" customWidth="1"/>
    <col min="3078" max="3078" width="19" style="1" customWidth="1"/>
    <col min="3079" max="3079" width="6.5703125" style="1" customWidth="1"/>
    <col min="3080" max="3095" width="0" style="1" hidden="1" customWidth="1"/>
    <col min="3096" max="3327" width="9.28515625" style="1"/>
    <col min="3328" max="3328" width="25.42578125" style="1" customWidth="1"/>
    <col min="3329" max="3329" width="32.7109375" style="1" customWidth="1"/>
    <col min="3330" max="3330" width="17.42578125" style="1" customWidth="1"/>
    <col min="3331" max="3331" width="17.28515625" style="1" customWidth="1"/>
    <col min="3332" max="3332" width="23.7109375" style="1" customWidth="1"/>
    <col min="3333" max="3333" width="25.42578125" style="1" customWidth="1"/>
    <col min="3334" max="3334" width="19" style="1" customWidth="1"/>
    <col min="3335" max="3335" width="6.5703125" style="1" customWidth="1"/>
    <col min="3336" max="3351" width="0" style="1" hidden="1" customWidth="1"/>
    <col min="3352" max="3583" width="9.28515625" style="1"/>
    <col min="3584" max="3584" width="25.42578125" style="1" customWidth="1"/>
    <col min="3585" max="3585" width="32.7109375" style="1" customWidth="1"/>
    <col min="3586" max="3586" width="17.42578125" style="1" customWidth="1"/>
    <col min="3587" max="3587" width="17.28515625" style="1" customWidth="1"/>
    <col min="3588" max="3588" width="23.7109375" style="1" customWidth="1"/>
    <col min="3589" max="3589" width="25.42578125" style="1" customWidth="1"/>
    <col min="3590" max="3590" width="19" style="1" customWidth="1"/>
    <col min="3591" max="3591" width="6.5703125" style="1" customWidth="1"/>
    <col min="3592" max="3607" width="0" style="1" hidden="1" customWidth="1"/>
    <col min="3608" max="3839" width="9.28515625" style="1"/>
    <col min="3840" max="3840" width="25.42578125" style="1" customWidth="1"/>
    <col min="3841" max="3841" width="32.7109375" style="1" customWidth="1"/>
    <col min="3842" max="3842" width="17.42578125" style="1" customWidth="1"/>
    <col min="3843" max="3843" width="17.28515625" style="1" customWidth="1"/>
    <col min="3844" max="3844" width="23.7109375" style="1" customWidth="1"/>
    <col min="3845" max="3845" width="25.42578125" style="1" customWidth="1"/>
    <col min="3846" max="3846" width="19" style="1" customWidth="1"/>
    <col min="3847" max="3847" width="6.5703125" style="1" customWidth="1"/>
    <col min="3848" max="3863" width="0" style="1" hidden="1" customWidth="1"/>
    <col min="3864" max="4095" width="9.28515625" style="1"/>
    <col min="4096" max="4096" width="25.42578125" style="1" customWidth="1"/>
    <col min="4097" max="4097" width="32.7109375" style="1" customWidth="1"/>
    <col min="4098" max="4098" width="17.42578125" style="1" customWidth="1"/>
    <col min="4099" max="4099" width="17.28515625" style="1" customWidth="1"/>
    <col min="4100" max="4100" width="23.7109375" style="1" customWidth="1"/>
    <col min="4101" max="4101" width="25.42578125" style="1" customWidth="1"/>
    <col min="4102" max="4102" width="19" style="1" customWidth="1"/>
    <col min="4103" max="4103" width="6.5703125" style="1" customWidth="1"/>
    <col min="4104" max="4119" width="0" style="1" hidden="1" customWidth="1"/>
    <col min="4120" max="4351" width="9.28515625" style="1"/>
    <col min="4352" max="4352" width="25.42578125" style="1" customWidth="1"/>
    <col min="4353" max="4353" width="32.7109375" style="1" customWidth="1"/>
    <col min="4354" max="4354" width="17.42578125" style="1" customWidth="1"/>
    <col min="4355" max="4355" width="17.28515625" style="1" customWidth="1"/>
    <col min="4356" max="4356" width="23.7109375" style="1" customWidth="1"/>
    <col min="4357" max="4357" width="25.42578125" style="1" customWidth="1"/>
    <col min="4358" max="4358" width="19" style="1" customWidth="1"/>
    <col min="4359" max="4359" width="6.5703125" style="1" customWidth="1"/>
    <col min="4360" max="4375" width="0" style="1" hidden="1" customWidth="1"/>
    <col min="4376" max="4607" width="9.28515625" style="1"/>
    <col min="4608" max="4608" width="25.42578125" style="1" customWidth="1"/>
    <col min="4609" max="4609" width="32.7109375" style="1" customWidth="1"/>
    <col min="4610" max="4610" width="17.42578125" style="1" customWidth="1"/>
    <col min="4611" max="4611" width="17.28515625" style="1" customWidth="1"/>
    <col min="4612" max="4612" width="23.7109375" style="1" customWidth="1"/>
    <col min="4613" max="4613" width="25.42578125" style="1" customWidth="1"/>
    <col min="4614" max="4614" width="19" style="1" customWidth="1"/>
    <col min="4615" max="4615" width="6.5703125" style="1" customWidth="1"/>
    <col min="4616" max="4631" width="0" style="1" hidden="1" customWidth="1"/>
    <col min="4632" max="4863" width="9.28515625" style="1"/>
    <col min="4864" max="4864" width="25.42578125" style="1" customWidth="1"/>
    <col min="4865" max="4865" width="32.7109375" style="1" customWidth="1"/>
    <col min="4866" max="4866" width="17.42578125" style="1" customWidth="1"/>
    <col min="4867" max="4867" width="17.28515625" style="1" customWidth="1"/>
    <col min="4868" max="4868" width="23.7109375" style="1" customWidth="1"/>
    <col min="4869" max="4869" width="25.42578125" style="1" customWidth="1"/>
    <col min="4870" max="4870" width="19" style="1" customWidth="1"/>
    <col min="4871" max="4871" width="6.5703125" style="1" customWidth="1"/>
    <col min="4872" max="4887" width="0" style="1" hidden="1" customWidth="1"/>
    <col min="4888" max="5119" width="9.28515625" style="1"/>
    <col min="5120" max="5120" width="25.42578125" style="1" customWidth="1"/>
    <col min="5121" max="5121" width="32.7109375" style="1" customWidth="1"/>
    <col min="5122" max="5122" width="17.42578125" style="1" customWidth="1"/>
    <col min="5123" max="5123" width="17.28515625" style="1" customWidth="1"/>
    <col min="5124" max="5124" width="23.7109375" style="1" customWidth="1"/>
    <col min="5125" max="5125" width="25.42578125" style="1" customWidth="1"/>
    <col min="5126" max="5126" width="19" style="1" customWidth="1"/>
    <col min="5127" max="5127" width="6.5703125" style="1" customWidth="1"/>
    <col min="5128" max="5143" width="0" style="1" hidden="1" customWidth="1"/>
    <col min="5144" max="5375" width="9.28515625" style="1"/>
    <col min="5376" max="5376" width="25.42578125" style="1" customWidth="1"/>
    <col min="5377" max="5377" width="32.7109375" style="1" customWidth="1"/>
    <col min="5378" max="5378" width="17.42578125" style="1" customWidth="1"/>
    <col min="5379" max="5379" width="17.28515625" style="1" customWidth="1"/>
    <col min="5380" max="5380" width="23.7109375" style="1" customWidth="1"/>
    <col min="5381" max="5381" width="25.42578125" style="1" customWidth="1"/>
    <col min="5382" max="5382" width="19" style="1" customWidth="1"/>
    <col min="5383" max="5383" width="6.5703125" style="1" customWidth="1"/>
    <col min="5384" max="5399" width="0" style="1" hidden="1" customWidth="1"/>
    <col min="5400" max="5631" width="9.28515625" style="1"/>
    <col min="5632" max="5632" width="25.42578125" style="1" customWidth="1"/>
    <col min="5633" max="5633" width="32.7109375" style="1" customWidth="1"/>
    <col min="5634" max="5634" width="17.42578125" style="1" customWidth="1"/>
    <col min="5635" max="5635" width="17.28515625" style="1" customWidth="1"/>
    <col min="5636" max="5636" width="23.7109375" style="1" customWidth="1"/>
    <col min="5637" max="5637" width="25.42578125" style="1" customWidth="1"/>
    <col min="5638" max="5638" width="19" style="1" customWidth="1"/>
    <col min="5639" max="5639" width="6.5703125" style="1" customWidth="1"/>
    <col min="5640" max="5655" width="0" style="1" hidden="1" customWidth="1"/>
    <col min="5656" max="5887" width="9.28515625" style="1"/>
    <col min="5888" max="5888" width="25.42578125" style="1" customWidth="1"/>
    <col min="5889" max="5889" width="32.7109375" style="1" customWidth="1"/>
    <col min="5890" max="5890" width="17.42578125" style="1" customWidth="1"/>
    <col min="5891" max="5891" width="17.28515625" style="1" customWidth="1"/>
    <col min="5892" max="5892" width="23.7109375" style="1" customWidth="1"/>
    <col min="5893" max="5893" width="25.42578125" style="1" customWidth="1"/>
    <col min="5894" max="5894" width="19" style="1" customWidth="1"/>
    <col min="5895" max="5895" width="6.5703125" style="1" customWidth="1"/>
    <col min="5896" max="5911" width="0" style="1" hidden="1" customWidth="1"/>
    <col min="5912" max="6143" width="9.28515625" style="1"/>
    <col min="6144" max="6144" width="25.42578125" style="1" customWidth="1"/>
    <col min="6145" max="6145" width="32.7109375" style="1" customWidth="1"/>
    <col min="6146" max="6146" width="17.42578125" style="1" customWidth="1"/>
    <col min="6147" max="6147" width="17.28515625" style="1" customWidth="1"/>
    <col min="6148" max="6148" width="23.7109375" style="1" customWidth="1"/>
    <col min="6149" max="6149" width="25.42578125" style="1" customWidth="1"/>
    <col min="6150" max="6150" width="19" style="1" customWidth="1"/>
    <col min="6151" max="6151" width="6.5703125" style="1" customWidth="1"/>
    <col min="6152" max="6167" width="0" style="1" hidden="1" customWidth="1"/>
    <col min="6168" max="6399" width="9.28515625" style="1"/>
    <col min="6400" max="6400" width="25.42578125" style="1" customWidth="1"/>
    <col min="6401" max="6401" width="32.7109375" style="1" customWidth="1"/>
    <col min="6402" max="6402" width="17.42578125" style="1" customWidth="1"/>
    <col min="6403" max="6403" width="17.28515625" style="1" customWidth="1"/>
    <col min="6404" max="6404" width="23.7109375" style="1" customWidth="1"/>
    <col min="6405" max="6405" width="25.42578125" style="1" customWidth="1"/>
    <col min="6406" max="6406" width="19" style="1" customWidth="1"/>
    <col min="6407" max="6407" width="6.5703125" style="1" customWidth="1"/>
    <col min="6408" max="6423" width="0" style="1" hidden="1" customWidth="1"/>
    <col min="6424" max="6655" width="9.28515625" style="1"/>
    <col min="6656" max="6656" width="25.42578125" style="1" customWidth="1"/>
    <col min="6657" max="6657" width="32.7109375" style="1" customWidth="1"/>
    <col min="6658" max="6658" width="17.42578125" style="1" customWidth="1"/>
    <col min="6659" max="6659" width="17.28515625" style="1" customWidth="1"/>
    <col min="6660" max="6660" width="23.7109375" style="1" customWidth="1"/>
    <col min="6661" max="6661" width="25.42578125" style="1" customWidth="1"/>
    <col min="6662" max="6662" width="19" style="1" customWidth="1"/>
    <col min="6663" max="6663" width="6.5703125" style="1" customWidth="1"/>
    <col min="6664" max="6679" width="0" style="1" hidden="1" customWidth="1"/>
    <col min="6680" max="6911" width="9.28515625" style="1"/>
    <col min="6912" max="6912" width="25.42578125" style="1" customWidth="1"/>
    <col min="6913" max="6913" width="32.7109375" style="1" customWidth="1"/>
    <col min="6914" max="6914" width="17.42578125" style="1" customWidth="1"/>
    <col min="6915" max="6915" width="17.28515625" style="1" customWidth="1"/>
    <col min="6916" max="6916" width="23.7109375" style="1" customWidth="1"/>
    <col min="6917" max="6917" width="25.42578125" style="1" customWidth="1"/>
    <col min="6918" max="6918" width="19" style="1" customWidth="1"/>
    <col min="6919" max="6919" width="6.5703125" style="1" customWidth="1"/>
    <col min="6920" max="6935" width="0" style="1" hidden="1" customWidth="1"/>
    <col min="6936" max="7167" width="9.28515625" style="1"/>
    <col min="7168" max="7168" width="25.42578125" style="1" customWidth="1"/>
    <col min="7169" max="7169" width="32.7109375" style="1" customWidth="1"/>
    <col min="7170" max="7170" width="17.42578125" style="1" customWidth="1"/>
    <col min="7171" max="7171" width="17.28515625" style="1" customWidth="1"/>
    <col min="7172" max="7172" width="23.7109375" style="1" customWidth="1"/>
    <col min="7173" max="7173" width="25.42578125" style="1" customWidth="1"/>
    <col min="7174" max="7174" width="19" style="1" customWidth="1"/>
    <col min="7175" max="7175" width="6.5703125" style="1" customWidth="1"/>
    <col min="7176" max="7191" width="0" style="1" hidden="1" customWidth="1"/>
    <col min="7192" max="7423" width="9.28515625" style="1"/>
    <col min="7424" max="7424" width="25.42578125" style="1" customWidth="1"/>
    <col min="7425" max="7425" width="32.7109375" style="1" customWidth="1"/>
    <col min="7426" max="7426" width="17.42578125" style="1" customWidth="1"/>
    <col min="7427" max="7427" width="17.28515625" style="1" customWidth="1"/>
    <col min="7428" max="7428" width="23.7109375" style="1" customWidth="1"/>
    <col min="7429" max="7429" width="25.42578125" style="1" customWidth="1"/>
    <col min="7430" max="7430" width="19" style="1" customWidth="1"/>
    <col min="7431" max="7431" width="6.5703125" style="1" customWidth="1"/>
    <col min="7432" max="7447" width="0" style="1" hidden="1" customWidth="1"/>
    <col min="7448" max="7679" width="9.28515625" style="1"/>
    <col min="7680" max="7680" width="25.42578125" style="1" customWidth="1"/>
    <col min="7681" max="7681" width="32.7109375" style="1" customWidth="1"/>
    <col min="7682" max="7682" width="17.42578125" style="1" customWidth="1"/>
    <col min="7683" max="7683" width="17.28515625" style="1" customWidth="1"/>
    <col min="7684" max="7684" width="23.7109375" style="1" customWidth="1"/>
    <col min="7685" max="7685" width="25.42578125" style="1" customWidth="1"/>
    <col min="7686" max="7686" width="19" style="1" customWidth="1"/>
    <col min="7687" max="7687" width="6.5703125" style="1" customWidth="1"/>
    <col min="7688" max="7703" width="0" style="1" hidden="1" customWidth="1"/>
    <col min="7704" max="7935" width="9.28515625" style="1"/>
    <col min="7936" max="7936" width="25.42578125" style="1" customWidth="1"/>
    <col min="7937" max="7937" width="32.7109375" style="1" customWidth="1"/>
    <col min="7938" max="7938" width="17.42578125" style="1" customWidth="1"/>
    <col min="7939" max="7939" width="17.28515625" style="1" customWidth="1"/>
    <col min="7940" max="7940" width="23.7109375" style="1" customWidth="1"/>
    <col min="7941" max="7941" width="25.42578125" style="1" customWidth="1"/>
    <col min="7942" max="7942" width="19" style="1" customWidth="1"/>
    <col min="7943" max="7943" width="6.5703125" style="1" customWidth="1"/>
    <col min="7944" max="7959" width="0" style="1" hidden="1" customWidth="1"/>
    <col min="7960" max="8191" width="9.28515625" style="1"/>
    <col min="8192" max="8192" width="25.42578125" style="1" customWidth="1"/>
    <col min="8193" max="8193" width="32.7109375" style="1" customWidth="1"/>
    <col min="8194" max="8194" width="17.42578125" style="1" customWidth="1"/>
    <col min="8195" max="8195" width="17.28515625" style="1" customWidth="1"/>
    <col min="8196" max="8196" width="23.7109375" style="1" customWidth="1"/>
    <col min="8197" max="8197" width="25.42578125" style="1" customWidth="1"/>
    <col min="8198" max="8198" width="19" style="1" customWidth="1"/>
    <col min="8199" max="8199" width="6.5703125" style="1" customWidth="1"/>
    <col min="8200" max="8215" width="0" style="1" hidden="1" customWidth="1"/>
    <col min="8216" max="8447" width="9.28515625" style="1"/>
    <col min="8448" max="8448" width="25.42578125" style="1" customWidth="1"/>
    <col min="8449" max="8449" width="32.7109375" style="1" customWidth="1"/>
    <col min="8450" max="8450" width="17.42578125" style="1" customWidth="1"/>
    <col min="8451" max="8451" width="17.28515625" style="1" customWidth="1"/>
    <col min="8452" max="8452" width="23.7109375" style="1" customWidth="1"/>
    <col min="8453" max="8453" width="25.42578125" style="1" customWidth="1"/>
    <col min="8454" max="8454" width="19" style="1" customWidth="1"/>
    <col min="8455" max="8455" width="6.5703125" style="1" customWidth="1"/>
    <col min="8456" max="8471" width="0" style="1" hidden="1" customWidth="1"/>
    <col min="8472" max="8703" width="9.28515625" style="1"/>
    <col min="8704" max="8704" width="25.42578125" style="1" customWidth="1"/>
    <col min="8705" max="8705" width="32.7109375" style="1" customWidth="1"/>
    <col min="8706" max="8706" width="17.42578125" style="1" customWidth="1"/>
    <col min="8707" max="8707" width="17.28515625" style="1" customWidth="1"/>
    <col min="8708" max="8708" width="23.7109375" style="1" customWidth="1"/>
    <col min="8709" max="8709" width="25.42578125" style="1" customWidth="1"/>
    <col min="8710" max="8710" width="19" style="1" customWidth="1"/>
    <col min="8711" max="8711" width="6.5703125" style="1" customWidth="1"/>
    <col min="8712" max="8727" width="0" style="1" hidden="1" customWidth="1"/>
    <col min="8728" max="8959" width="9.28515625" style="1"/>
    <col min="8960" max="8960" width="25.42578125" style="1" customWidth="1"/>
    <col min="8961" max="8961" width="32.7109375" style="1" customWidth="1"/>
    <col min="8962" max="8962" width="17.42578125" style="1" customWidth="1"/>
    <col min="8963" max="8963" width="17.28515625" style="1" customWidth="1"/>
    <col min="8964" max="8964" width="23.7109375" style="1" customWidth="1"/>
    <col min="8965" max="8965" width="25.42578125" style="1" customWidth="1"/>
    <col min="8966" max="8966" width="19" style="1" customWidth="1"/>
    <col min="8967" max="8967" width="6.5703125" style="1" customWidth="1"/>
    <col min="8968" max="8983" width="0" style="1" hidden="1" customWidth="1"/>
    <col min="8984" max="9215" width="9.28515625" style="1"/>
    <col min="9216" max="9216" width="25.42578125" style="1" customWidth="1"/>
    <col min="9217" max="9217" width="32.7109375" style="1" customWidth="1"/>
    <col min="9218" max="9218" width="17.42578125" style="1" customWidth="1"/>
    <col min="9219" max="9219" width="17.28515625" style="1" customWidth="1"/>
    <col min="9220" max="9220" width="23.7109375" style="1" customWidth="1"/>
    <col min="9221" max="9221" width="25.42578125" style="1" customWidth="1"/>
    <col min="9222" max="9222" width="19" style="1" customWidth="1"/>
    <col min="9223" max="9223" width="6.5703125" style="1" customWidth="1"/>
    <col min="9224" max="9239" width="0" style="1" hidden="1" customWidth="1"/>
    <col min="9240" max="9471" width="9.28515625" style="1"/>
    <col min="9472" max="9472" width="25.42578125" style="1" customWidth="1"/>
    <col min="9473" max="9473" width="32.7109375" style="1" customWidth="1"/>
    <col min="9474" max="9474" width="17.42578125" style="1" customWidth="1"/>
    <col min="9475" max="9475" width="17.28515625" style="1" customWidth="1"/>
    <col min="9476" max="9476" width="23.7109375" style="1" customWidth="1"/>
    <col min="9477" max="9477" width="25.42578125" style="1" customWidth="1"/>
    <col min="9478" max="9478" width="19" style="1" customWidth="1"/>
    <col min="9479" max="9479" width="6.5703125" style="1" customWidth="1"/>
    <col min="9480" max="9495" width="0" style="1" hidden="1" customWidth="1"/>
    <col min="9496" max="9727" width="9.28515625" style="1"/>
    <col min="9728" max="9728" width="25.42578125" style="1" customWidth="1"/>
    <col min="9729" max="9729" width="32.7109375" style="1" customWidth="1"/>
    <col min="9730" max="9730" width="17.42578125" style="1" customWidth="1"/>
    <col min="9731" max="9731" width="17.28515625" style="1" customWidth="1"/>
    <col min="9732" max="9732" width="23.7109375" style="1" customWidth="1"/>
    <col min="9733" max="9733" width="25.42578125" style="1" customWidth="1"/>
    <col min="9734" max="9734" width="19" style="1" customWidth="1"/>
    <col min="9735" max="9735" width="6.5703125" style="1" customWidth="1"/>
    <col min="9736" max="9751" width="0" style="1" hidden="1" customWidth="1"/>
    <col min="9752" max="9983" width="9.28515625" style="1"/>
    <col min="9984" max="9984" width="25.42578125" style="1" customWidth="1"/>
    <col min="9985" max="9985" width="32.7109375" style="1" customWidth="1"/>
    <col min="9986" max="9986" width="17.42578125" style="1" customWidth="1"/>
    <col min="9987" max="9987" width="17.28515625" style="1" customWidth="1"/>
    <col min="9988" max="9988" width="23.7109375" style="1" customWidth="1"/>
    <col min="9989" max="9989" width="25.42578125" style="1" customWidth="1"/>
    <col min="9990" max="9990" width="19" style="1" customWidth="1"/>
    <col min="9991" max="9991" width="6.5703125" style="1" customWidth="1"/>
    <col min="9992" max="10007" width="0" style="1" hidden="1" customWidth="1"/>
    <col min="10008" max="10239" width="9.28515625" style="1"/>
    <col min="10240" max="10240" width="25.42578125" style="1" customWidth="1"/>
    <col min="10241" max="10241" width="32.7109375" style="1" customWidth="1"/>
    <col min="10242" max="10242" width="17.42578125" style="1" customWidth="1"/>
    <col min="10243" max="10243" width="17.28515625" style="1" customWidth="1"/>
    <col min="10244" max="10244" width="23.7109375" style="1" customWidth="1"/>
    <col min="10245" max="10245" width="25.42578125" style="1" customWidth="1"/>
    <col min="10246" max="10246" width="19" style="1" customWidth="1"/>
    <col min="10247" max="10247" width="6.5703125" style="1" customWidth="1"/>
    <col min="10248" max="10263" width="0" style="1" hidden="1" customWidth="1"/>
    <col min="10264" max="10495" width="9.28515625" style="1"/>
    <col min="10496" max="10496" width="25.42578125" style="1" customWidth="1"/>
    <col min="10497" max="10497" width="32.7109375" style="1" customWidth="1"/>
    <col min="10498" max="10498" width="17.42578125" style="1" customWidth="1"/>
    <col min="10499" max="10499" width="17.28515625" style="1" customWidth="1"/>
    <col min="10500" max="10500" width="23.7109375" style="1" customWidth="1"/>
    <col min="10501" max="10501" width="25.42578125" style="1" customWidth="1"/>
    <col min="10502" max="10502" width="19" style="1" customWidth="1"/>
    <col min="10503" max="10503" width="6.5703125" style="1" customWidth="1"/>
    <col min="10504" max="10519" width="0" style="1" hidden="1" customWidth="1"/>
    <col min="10520" max="10751" width="9.28515625" style="1"/>
    <col min="10752" max="10752" width="25.42578125" style="1" customWidth="1"/>
    <col min="10753" max="10753" width="32.7109375" style="1" customWidth="1"/>
    <col min="10754" max="10754" width="17.42578125" style="1" customWidth="1"/>
    <col min="10755" max="10755" width="17.28515625" style="1" customWidth="1"/>
    <col min="10756" max="10756" width="23.7109375" style="1" customWidth="1"/>
    <col min="10757" max="10757" width="25.42578125" style="1" customWidth="1"/>
    <col min="10758" max="10758" width="19" style="1" customWidth="1"/>
    <col min="10759" max="10759" width="6.5703125" style="1" customWidth="1"/>
    <col min="10760" max="10775" width="0" style="1" hidden="1" customWidth="1"/>
    <col min="10776" max="11007" width="9.28515625" style="1"/>
    <col min="11008" max="11008" width="25.42578125" style="1" customWidth="1"/>
    <col min="11009" max="11009" width="32.7109375" style="1" customWidth="1"/>
    <col min="11010" max="11010" width="17.42578125" style="1" customWidth="1"/>
    <col min="11011" max="11011" width="17.28515625" style="1" customWidth="1"/>
    <col min="11012" max="11012" width="23.7109375" style="1" customWidth="1"/>
    <col min="11013" max="11013" width="25.42578125" style="1" customWidth="1"/>
    <col min="11014" max="11014" width="19" style="1" customWidth="1"/>
    <col min="11015" max="11015" width="6.5703125" style="1" customWidth="1"/>
    <col min="11016" max="11031" width="0" style="1" hidden="1" customWidth="1"/>
    <col min="11032" max="11263" width="9.28515625" style="1"/>
    <col min="11264" max="11264" width="25.42578125" style="1" customWidth="1"/>
    <col min="11265" max="11265" width="32.7109375" style="1" customWidth="1"/>
    <col min="11266" max="11266" width="17.42578125" style="1" customWidth="1"/>
    <col min="11267" max="11267" width="17.28515625" style="1" customWidth="1"/>
    <col min="11268" max="11268" width="23.7109375" style="1" customWidth="1"/>
    <col min="11269" max="11269" width="25.42578125" style="1" customWidth="1"/>
    <col min="11270" max="11270" width="19" style="1" customWidth="1"/>
    <col min="11271" max="11271" width="6.5703125" style="1" customWidth="1"/>
    <col min="11272" max="11287" width="0" style="1" hidden="1" customWidth="1"/>
    <col min="11288" max="11519" width="9.28515625" style="1"/>
    <col min="11520" max="11520" width="25.42578125" style="1" customWidth="1"/>
    <col min="11521" max="11521" width="32.7109375" style="1" customWidth="1"/>
    <col min="11522" max="11522" width="17.42578125" style="1" customWidth="1"/>
    <col min="11523" max="11523" width="17.28515625" style="1" customWidth="1"/>
    <col min="11524" max="11524" width="23.7109375" style="1" customWidth="1"/>
    <col min="11525" max="11525" width="25.42578125" style="1" customWidth="1"/>
    <col min="11526" max="11526" width="19" style="1" customWidth="1"/>
    <col min="11527" max="11527" width="6.5703125" style="1" customWidth="1"/>
    <col min="11528" max="11543" width="0" style="1" hidden="1" customWidth="1"/>
    <col min="11544" max="11775" width="9.28515625" style="1"/>
    <col min="11776" max="11776" width="25.42578125" style="1" customWidth="1"/>
    <col min="11777" max="11777" width="32.7109375" style="1" customWidth="1"/>
    <col min="11778" max="11778" width="17.42578125" style="1" customWidth="1"/>
    <col min="11779" max="11779" width="17.28515625" style="1" customWidth="1"/>
    <col min="11780" max="11780" width="23.7109375" style="1" customWidth="1"/>
    <col min="11781" max="11781" width="25.42578125" style="1" customWidth="1"/>
    <col min="11782" max="11782" width="19" style="1" customWidth="1"/>
    <col min="11783" max="11783" width="6.5703125" style="1" customWidth="1"/>
    <col min="11784" max="11799" width="0" style="1" hidden="1" customWidth="1"/>
    <col min="11800" max="12031" width="9.28515625" style="1"/>
    <col min="12032" max="12032" width="25.42578125" style="1" customWidth="1"/>
    <col min="12033" max="12033" width="32.7109375" style="1" customWidth="1"/>
    <col min="12034" max="12034" width="17.42578125" style="1" customWidth="1"/>
    <col min="12035" max="12035" width="17.28515625" style="1" customWidth="1"/>
    <col min="12036" max="12036" width="23.7109375" style="1" customWidth="1"/>
    <col min="12037" max="12037" width="25.42578125" style="1" customWidth="1"/>
    <col min="12038" max="12038" width="19" style="1" customWidth="1"/>
    <col min="12039" max="12039" width="6.5703125" style="1" customWidth="1"/>
    <col min="12040" max="12055" width="0" style="1" hidden="1" customWidth="1"/>
    <col min="12056" max="12287" width="9.28515625" style="1"/>
    <col min="12288" max="12288" width="25.42578125" style="1" customWidth="1"/>
    <col min="12289" max="12289" width="32.7109375" style="1" customWidth="1"/>
    <col min="12290" max="12290" width="17.42578125" style="1" customWidth="1"/>
    <col min="12291" max="12291" width="17.28515625" style="1" customWidth="1"/>
    <col min="12292" max="12292" width="23.7109375" style="1" customWidth="1"/>
    <col min="12293" max="12293" width="25.42578125" style="1" customWidth="1"/>
    <col min="12294" max="12294" width="19" style="1" customWidth="1"/>
    <col min="12295" max="12295" width="6.5703125" style="1" customWidth="1"/>
    <col min="12296" max="12311" width="0" style="1" hidden="1" customWidth="1"/>
    <col min="12312" max="12543" width="9.28515625" style="1"/>
    <col min="12544" max="12544" width="25.42578125" style="1" customWidth="1"/>
    <col min="12545" max="12545" width="32.7109375" style="1" customWidth="1"/>
    <col min="12546" max="12546" width="17.42578125" style="1" customWidth="1"/>
    <col min="12547" max="12547" width="17.28515625" style="1" customWidth="1"/>
    <col min="12548" max="12548" width="23.7109375" style="1" customWidth="1"/>
    <col min="12549" max="12549" width="25.42578125" style="1" customWidth="1"/>
    <col min="12550" max="12550" width="19" style="1" customWidth="1"/>
    <col min="12551" max="12551" width="6.5703125" style="1" customWidth="1"/>
    <col min="12552" max="12567" width="0" style="1" hidden="1" customWidth="1"/>
    <col min="12568" max="12799" width="9.28515625" style="1"/>
    <col min="12800" max="12800" width="25.42578125" style="1" customWidth="1"/>
    <col min="12801" max="12801" width="32.7109375" style="1" customWidth="1"/>
    <col min="12802" max="12802" width="17.42578125" style="1" customWidth="1"/>
    <col min="12803" max="12803" width="17.28515625" style="1" customWidth="1"/>
    <col min="12804" max="12804" width="23.7109375" style="1" customWidth="1"/>
    <col min="12805" max="12805" width="25.42578125" style="1" customWidth="1"/>
    <col min="12806" max="12806" width="19" style="1" customWidth="1"/>
    <col min="12807" max="12807" width="6.5703125" style="1" customWidth="1"/>
    <col min="12808" max="12823" width="0" style="1" hidden="1" customWidth="1"/>
    <col min="12824" max="13055" width="9.28515625" style="1"/>
    <col min="13056" max="13056" width="25.42578125" style="1" customWidth="1"/>
    <col min="13057" max="13057" width="32.7109375" style="1" customWidth="1"/>
    <col min="13058" max="13058" width="17.42578125" style="1" customWidth="1"/>
    <col min="13059" max="13059" width="17.28515625" style="1" customWidth="1"/>
    <col min="13060" max="13060" width="23.7109375" style="1" customWidth="1"/>
    <col min="13061" max="13061" width="25.42578125" style="1" customWidth="1"/>
    <col min="13062" max="13062" width="19" style="1" customWidth="1"/>
    <col min="13063" max="13063" width="6.5703125" style="1" customWidth="1"/>
    <col min="13064" max="13079" width="0" style="1" hidden="1" customWidth="1"/>
    <col min="13080" max="13311" width="9.28515625" style="1"/>
    <col min="13312" max="13312" width="25.42578125" style="1" customWidth="1"/>
    <col min="13313" max="13313" width="32.7109375" style="1" customWidth="1"/>
    <col min="13314" max="13314" width="17.42578125" style="1" customWidth="1"/>
    <col min="13315" max="13315" width="17.28515625" style="1" customWidth="1"/>
    <col min="13316" max="13316" width="23.7109375" style="1" customWidth="1"/>
    <col min="13317" max="13317" width="25.42578125" style="1" customWidth="1"/>
    <col min="13318" max="13318" width="19" style="1" customWidth="1"/>
    <col min="13319" max="13319" width="6.5703125" style="1" customWidth="1"/>
    <col min="13320" max="13335" width="0" style="1" hidden="1" customWidth="1"/>
    <col min="13336" max="13567" width="9.28515625" style="1"/>
    <col min="13568" max="13568" width="25.42578125" style="1" customWidth="1"/>
    <col min="13569" max="13569" width="32.7109375" style="1" customWidth="1"/>
    <col min="13570" max="13570" width="17.42578125" style="1" customWidth="1"/>
    <col min="13571" max="13571" width="17.28515625" style="1" customWidth="1"/>
    <col min="13572" max="13572" width="23.7109375" style="1" customWidth="1"/>
    <col min="13573" max="13573" width="25.42578125" style="1" customWidth="1"/>
    <col min="13574" max="13574" width="19" style="1" customWidth="1"/>
    <col min="13575" max="13575" width="6.5703125" style="1" customWidth="1"/>
    <col min="13576" max="13591" width="0" style="1" hidden="1" customWidth="1"/>
    <col min="13592" max="13823" width="9.28515625" style="1"/>
    <col min="13824" max="13824" width="25.42578125" style="1" customWidth="1"/>
    <col min="13825" max="13825" width="32.7109375" style="1" customWidth="1"/>
    <col min="13826" max="13826" width="17.42578125" style="1" customWidth="1"/>
    <col min="13827" max="13827" width="17.28515625" style="1" customWidth="1"/>
    <col min="13828" max="13828" width="23.7109375" style="1" customWidth="1"/>
    <col min="13829" max="13829" width="25.42578125" style="1" customWidth="1"/>
    <col min="13830" max="13830" width="19" style="1" customWidth="1"/>
    <col min="13831" max="13831" width="6.5703125" style="1" customWidth="1"/>
    <col min="13832" max="13847" width="0" style="1" hidden="1" customWidth="1"/>
    <col min="13848" max="14079" width="9.28515625" style="1"/>
    <col min="14080" max="14080" width="25.42578125" style="1" customWidth="1"/>
    <col min="14081" max="14081" width="32.7109375" style="1" customWidth="1"/>
    <col min="14082" max="14082" width="17.42578125" style="1" customWidth="1"/>
    <col min="14083" max="14083" width="17.28515625" style="1" customWidth="1"/>
    <col min="14084" max="14084" width="23.7109375" style="1" customWidth="1"/>
    <col min="14085" max="14085" width="25.42578125" style="1" customWidth="1"/>
    <col min="14086" max="14086" width="19" style="1" customWidth="1"/>
    <col min="14087" max="14087" width="6.5703125" style="1" customWidth="1"/>
    <col min="14088" max="14103" width="0" style="1" hidden="1" customWidth="1"/>
    <col min="14104" max="14335" width="9.28515625" style="1"/>
    <col min="14336" max="14336" width="25.42578125" style="1" customWidth="1"/>
    <col min="14337" max="14337" width="32.7109375" style="1" customWidth="1"/>
    <col min="14338" max="14338" width="17.42578125" style="1" customWidth="1"/>
    <col min="14339" max="14339" width="17.28515625" style="1" customWidth="1"/>
    <col min="14340" max="14340" width="23.7109375" style="1" customWidth="1"/>
    <col min="14341" max="14341" width="25.42578125" style="1" customWidth="1"/>
    <col min="14342" max="14342" width="19" style="1" customWidth="1"/>
    <col min="14343" max="14343" width="6.5703125" style="1" customWidth="1"/>
    <col min="14344" max="14359" width="0" style="1" hidden="1" customWidth="1"/>
    <col min="14360" max="14591" width="9.28515625" style="1"/>
    <col min="14592" max="14592" width="25.42578125" style="1" customWidth="1"/>
    <col min="14593" max="14593" width="32.7109375" style="1" customWidth="1"/>
    <col min="14594" max="14594" width="17.42578125" style="1" customWidth="1"/>
    <col min="14595" max="14595" width="17.28515625" style="1" customWidth="1"/>
    <col min="14596" max="14596" width="23.7109375" style="1" customWidth="1"/>
    <col min="14597" max="14597" width="25.42578125" style="1" customWidth="1"/>
    <col min="14598" max="14598" width="19" style="1" customWidth="1"/>
    <col min="14599" max="14599" width="6.5703125" style="1" customWidth="1"/>
    <col min="14600" max="14615" width="0" style="1" hidden="1" customWidth="1"/>
    <col min="14616" max="14847" width="9.28515625" style="1"/>
    <col min="14848" max="14848" width="25.42578125" style="1" customWidth="1"/>
    <col min="14849" max="14849" width="32.7109375" style="1" customWidth="1"/>
    <col min="14850" max="14850" width="17.42578125" style="1" customWidth="1"/>
    <col min="14851" max="14851" width="17.28515625" style="1" customWidth="1"/>
    <col min="14852" max="14852" width="23.7109375" style="1" customWidth="1"/>
    <col min="14853" max="14853" width="25.42578125" style="1" customWidth="1"/>
    <col min="14854" max="14854" width="19" style="1" customWidth="1"/>
    <col min="14855" max="14855" width="6.5703125" style="1" customWidth="1"/>
    <col min="14856" max="14871" width="0" style="1" hidden="1" customWidth="1"/>
    <col min="14872" max="15103" width="9.28515625" style="1"/>
    <col min="15104" max="15104" width="25.42578125" style="1" customWidth="1"/>
    <col min="15105" max="15105" width="32.7109375" style="1" customWidth="1"/>
    <col min="15106" max="15106" width="17.42578125" style="1" customWidth="1"/>
    <col min="15107" max="15107" width="17.28515625" style="1" customWidth="1"/>
    <col min="15108" max="15108" width="23.7109375" style="1" customWidth="1"/>
    <col min="15109" max="15109" width="25.42578125" style="1" customWidth="1"/>
    <col min="15110" max="15110" width="19" style="1" customWidth="1"/>
    <col min="15111" max="15111" width="6.5703125" style="1" customWidth="1"/>
    <col min="15112" max="15127" width="0" style="1" hidden="1" customWidth="1"/>
    <col min="15128" max="15359" width="9.28515625" style="1"/>
    <col min="15360" max="15360" width="25.42578125" style="1" customWidth="1"/>
    <col min="15361" max="15361" width="32.7109375" style="1" customWidth="1"/>
    <col min="15362" max="15362" width="17.42578125" style="1" customWidth="1"/>
    <col min="15363" max="15363" width="17.28515625" style="1" customWidth="1"/>
    <col min="15364" max="15364" width="23.7109375" style="1" customWidth="1"/>
    <col min="15365" max="15365" width="25.42578125" style="1" customWidth="1"/>
    <col min="15366" max="15366" width="19" style="1" customWidth="1"/>
    <col min="15367" max="15367" width="6.5703125" style="1" customWidth="1"/>
    <col min="15368" max="15383" width="0" style="1" hidden="1" customWidth="1"/>
    <col min="15384" max="15615" width="9.28515625" style="1"/>
    <col min="15616" max="15616" width="25.42578125" style="1" customWidth="1"/>
    <col min="15617" max="15617" width="32.7109375" style="1" customWidth="1"/>
    <col min="15618" max="15618" width="17.42578125" style="1" customWidth="1"/>
    <col min="15619" max="15619" width="17.28515625" style="1" customWidth="1"/>
    <col min="15620" max="15620" width="23.7109375" style="1" customWidth="1"/>
    <col min="15621" max="15621" width="25.42578125" style="1" customWidth="1"/>
    <col min="15622" max="15622" width="19" style="1" customWidth="1"/>
    <col min="15623" max="15623" width="6.5703125" style="1" customWidth="1"/>
    <col min="15624" max="15639" width="0" style="1" hidden="1" customWidth="1"/>
    <col min="15640" max="15871" width="9.28515625" style="1"/>
    <col min="15872" max="15872" width="25.42578125" style="1" customWidth="1"/>
    <col min="15873" max="15873" width="32.7109375" style="1" customWidth="1"/>
    <col min="15874" max="15874" width="17.42578125" style="1" customWidth="1"/>
    <col min="15875" max="15875" width="17.28515625" style="1" customWidth="1"/>
    <col min="15876" max="15876" width="23.7109375" style="1" customWidth="1"/>
    <col min="15877" max="15877" width="25.42578125" style="1" customWidth="1"/>
    <col min="15878" max="15878" width="19" style="1" customWidth="1"/>
    <col min="15879" max="15879" width="6.5703125" style="1" customWidth="1"/>
    <col min="15880" max="15895" width="0" style="1" hidden="1" customWidth="1"/>
    <col min="15896" max="16127" width="9.28515625" style="1"/>
    <col min="16128" max="16128" width="25.42578125" style="1" customWidth="1"/>
    <col min="16129" max="16129" width="32.7109375" style="1" customWidth="1"/>
    <col min="16130" max="16130" width="17.42578125" style="1" customWidth="1"/>
    <col min="16131" max="16131" width="17.28515625" style="1" customWidth="1"/>
    <col min="16132" max="16132" width="23.7109375" style="1" customWidth="1"/>
    <col min="16133" max="16133" width="25.42578125" style="1" customWidth="1"/>
    <col min="16134" max="16134" width="19" style="1" customWidth="1"/>
    <col min="16135" max="16135" width="6.5703125" style="1" customWidth="1"/>
    <col min="16136" max="16151" width="0" style="1" hidden="1" customWidth="1"/>
    <col min="16152" max="16384" width="9.28515625" style="1"/>
  </cols>
  <sheetData>
    <row r="1" spans="2:22" ht="42.75" customHeight="1" thickBot="1" x14ac:dyDescent="0.25">
      <c r="B1" s="277" t="s">
        <v>102</v>
      </c>
      <c r="C1" s="278"/>
      <c r="D1" s="278"/>
      <c r="E1" s="145" t="s">
        <v>132</v>
      </c>
      <c r="F1" s="146" t="str">
        <f>K11</f>
        <v>April</v>
      </c>
      <c r="G1" s="146">
        <f>K10</f>
        <v>2025</v>
      </c>
      <c r="H1" s="147"/>
      <c r="I1" s="144"/>
      <c r="J1" s="143" t="s">
        <v>131</v>
      </c>
      <c r="K1" s="143"/>
      <c r="L1" s="143"/>
      <c r="M1" s="141"/>
      <c r="N1" s="141"/>
      <c r="O1" s="141"/>
      <c r="P1" s="142"/>
      <c r="Q1" s="142"/>
      <c r="R1" s="142"/>
      <c r="S1" s="142"/>
      <c r="T1" s="141"/>
      <c r="U1" s="141"/>
    </row>
    <row r="2" spans="2:22" ht="8.25" customHeight="1" thickBot="1" x14ac:dyDescent="0.25">
      <c r="B2" s="140"/>
      <c r="C2" s="134"/>
      <c r="D2" s="134"/>
      <c r="E2" s="134"/>
      <c r="F2" s="134"/>
      <c r="G2" s="134"/>
      <c r="H2" s="134"/>
      <c r="I2" s="46"/>
    </row>
    <row r="3" spans="2:22" ht="20.25" customHeight="1" x14ac:dyDescent="0.2">
      <c r="B3" s="139" t="s">
        <v>130</v>
      </c>
      <c r="C3" s="279" t="s">
        <v>129</v>
      </c>
      <c r="D3" s="279"/>
      <c r="E3" s="279"/>
      <c r="F3" s="138" t="s">
        <v>128</v>
      </c>
      <c r="G3" s="279" t="s">
        <v>127</v>
      </c>
      <c r="H3" s="280"/>
      <c r="I3" s="46"/>
    </row>
    <row r="4" spans="2:22" ht="62.25" customHeight="1" thickBot="1" x14ac:dyDescent="0.25">
      <c r="B4" s="137" t="s">
        <v>126</v>
      </c>
      <c r="C4" s="281" t="s">
        <v>125</v>
      </c>
      <c r="D4" s="282"/>
      <c r="E4" s="282"/>
      <c r="F4" s="136" t="s">
        <v>133</v>
      </c>
      <c r="G4" s="282" t="s">
        <v>134</v>
      </c>
      <c r="H4" s="283"/>
      <c r="I4" s="135"/>
    </row>
    <row r="5" spans="2:22" ht="20.25" customHeight="1" thickBot="1" x14ac:dyDescent="0.25">
      <c r="B5" s="134"/>
      <c r="C5" s="134"/>
      <c r="D5" s="134"/>
      <c r="E5" s="134"/>
      <c r="F5" s="134"/>
      <c r="G5" s="134"/>
      <c r="H5" s="134"/>
      <c r="I5" s="46"/>
    </row>
    <row r="6" spans="2:22" ht="24" customHeight="1" x14ac:dyDescent="0.2">
      <c r="B6" s="284" t="s">
        <v>124</v>
      </c>
      <c r="C6" s="284"/>
      <c r="D6" s="284"/>
      <c r="E6" s="284"/>
      <c r="F6" s="285" t="str">
        <f>CONCATENATE(F1," 1, ",G1)</f>
        <v>April 1, 2025</v>
      </c>
      <c r="G6" s="285" t="e">
        <f>CONCATENATE(#REF!," 1, ",#REF!)</f>
        <v>#REF!</v>
      </c>
      <c r="H6" s="148"/>
      <c r="I6" s="46"/>
      <c r="M6" s="260" t="s">
        <v>123</v>
      </c>
      <c r="N6" s="184"/>
      <c r="P6" s="265" t="s">
        <v>122</v>
      </c>
      <c r="Q6" s="266"/>
      <c r="R6" s="266"/>
      <c r="S6" s="267"/>
      <c r="V6" s="4"/>
    </row>
    <row r="7" spans="2:22" ht="24" customHeight="1" thickBot="1" x14ac:dyDescent="0.25">
      <c r="B7" s="271" t="s">
        <v>135</v>
      </c>
      <c r="C7" s="271"/>
      <c r="D7" s="271"/>
      <c r="E7" s="271"/>
      <c r="F7" s="125">
        <v>593</v>
      </c>
      <c r="G7" s="5" t="s">
        <v>105</v>
      </c>
      <c r="H7" s="5"/>
      <c r="I7" s="124"/>
      <c r="M7" s="261"/>
      <c r="N7" s="262"/>
      <c r="P7" s="268"/>
      <c r="Q7" s="269"/>
      <c r="R7" s="269"/>
      <c r="S7" s="270"/>
    </row>
    <row r="8" spans="2:22" ht="24" customHeight="1" thickBot="1" x14ac:dyDescent="0.25">
      <c r="B8" s="219" t="s">
        <v>136</v>
      </c>
      <c r="C8" s="219"/>
      <c r="D8" s="219"/>
      <c r="E8" s="219"/>
      <c r="F8" s="219"/>
      <c r="G8" s="219"/>
      <c r="H8" s="219"/>
      <c r="I8" s="121"/>
      <c r="M8" s="263"/>
      <c r="N8" s="264"/>
      <c r="P8" s="272" t="s">
        <v>118</v>
      </c>
      <c r="Q8" s="273"/>
      <c r="R8" s="273"/>
      <c r="S8" s="274"/>
      <c r="U8" s="133" t="s">
        <v>121</v>
      </c>
    </row>
    <row r="9" spans="2:22" ht="24" customHeight="1" thickBot="1" x14ac:dyDescent="0.25">
      <c r="B9" s="219" t="s">
        <v>120</v>
      </c>
      <c r="C9" s="219"/>
      <c r="D9" s="219"/>
      <c r="E9" s="219"/>
      <c r="F9" s="219"/>
      <c r="G9" s="219"/>
      <c r="H9" s="219"/>
      <c r="I9" s="121"/>
      <c r="J9" s="275" t="s">
        <v>119</v>
      </c>
      <c r="K9" s="276"/>
      <c r="L9" s="132"/>
      <c r="M9" s="103" t="s">
        <v>118</v>
      </c>
      <c r="N9" s="101">
        <v>2025</v>
      </c>
      <c r="P9" s="131" t="s">
        <v>117</v>
      </c>
      <c r="Q9" s="130" t="s">
        <v>116</v>
      </c>
      <c r="R9" s="130" t="s">
        <v>115</v>
      </c>
      <c r="S9" s="130" t="s">
        <v>114</v>
      </c>
      <c r="U9" s="129" t="s">
        <v>113</v>
      </c>
    </row>
    <row r="10" spans="2:22" ht="24" customHeight="1" thickBot="1" x14ac:dyDescent="0.25">
      <c r="B10" s="237" t="s">
        <v>112</v>
      </c>
      <c r="C10" s="237"/>
      <c r="D10" s="253" t="str">
        <f>CONCATENATE("The ",F1," ",G1," Average is")</f>
        <v>The April 2025 Average is</v>
      </c>
      <c r="E10" s="253"/>
      <c r="F10" s="253"/>
      <c r="G10" s="149">
        <f>K15</f>
        <v>621</v>
      </c>
      <c r="H10" s="150" t="s">
        <v>111</v>
      </c>
      <c r="I10" s="128"/>
      <c r="J10" s="120" t="s">
        <v>110</v>
      </c>
      <c r="K10" s="126">
        <v>2025</v>
      </c>
      <c r="M10" s="65" t="s">
        <v>85</v>
      </c>
      <c r="N10" s="101" t="s">
        <v>84</v>
      </c>
      <c r="P10" s="231">
        <v>45748</v>
      </c>
      <c r="Q10" s="234"/>
      <c r="R10" s="93">
        <v>45839</v>
      </c>
      <c r="S10" s="254">
        <v>45627</v>
      </c>
      <c r="U10" s="123" t="s">
        <v>109</v>
      </c>
    </row>
    <row r="11" spans="2:22" ht="24" customHeight="1" thickBot="1" x14ac:dyDescent="0.25">
      <c r="B11" s="257" t="s">
        <v>108</v>
      </c>
      <c r="C11" s="257"/>
      <c r="D11" s="257"/>
      <c r="E11" s="257"/>
      <c r="F11" s="257"/>
      <c r="G11" s="257"/>
      <c r="H11" s="257"/>
      <c r="I11" s="127"/>
      <c r="J11" s="120" t="s">
        <v>107</v>
      </c>
      <c r="K11" s="126" t="s">
        <v>75</v>
      </c>
      <c r="M11" s="65" t="s">
        <v>81</v>
      </c>
      <c r="N11" s="64" t="s">
        <v>5</v>
      </c>
      <c r="P11" s="232"/>
      <c r="Q11" s="235"/>
      <c r="R11" s="92">
        <v>45870</v>
      </c>
      <c r="S11" s="255"/>
      <c r="U11" s="123" t="s">
        <v>106</v>
      </c>
    </row>
    <row r="12" spans="2:22" ht="24" customHeight="1" thickBot="1" x14ac:dyDescent="0.25">
      <c r="B12" s="219" t="s">
        <v>137</v>
      </c>
      <c r="C12" s="219"/>
      <c r="D12" s="219"/>
      <c r="E12" s="219"/>
      <c r="F12" s="125">
        <v>593</v>
      </c>
      <c r="G12" s="5" t="s">
        <v>105</v>
      </c>
      <c r="I12" s="124"/>
      <c r="J12" s="114"/>
      <c r="K12" s="113"/>
      <c r="M12" s="65" t="s">
        <v>80</v>
      </c>
      <c r="N12" s="64" t="s">
        <v>5</v>
      </c>
      <c r="P12" s="233"/>
      <c r="Q12" s="236"/>
      <c r="R12" s="92">
        <v>45901</v>
      </c>
      <c r="S12" s="255"/>
      <c r="U12" s="123" t="s">
        <v>104</v>
      </c>
    </row>
    <row r="13" spans="2:22" ht="24" customHeight="1" thickBot="1" x14ac:dyDescent="0.25">
      <c r="B13" s="219" t="s">
        <v>103</v>
      </c>
      <c r="C13" s="219"/>
      <c r="D13" s="219"/>
      <c r="E13" s="219"/>
      <c r="F13" s="219"/>
      <c r="G13" s="219"/>
      <c r="H13" s="219"/>
      <c r="I13" s="121"/>
      <c r="J13" s="258" t="s">
        <v>102</v>
      </c>
      <c r="K13" s="259"/>
      <c r="M13" s="65" t="s">
        <v>78</v>
      </c>
      <c r="N13" s="64" t="s">
        <v>5</v>
      </c>
      <c r="P13" s="231">
        <v>45839</v>
      </c>
      <c r="Q13" s="234"/>
      <c r="R13" s="93">
        <v>45931</v>
      </c>
      <c r="S13" s="255"/>
      <c r="U13" s="122" t="s">
        <v>101</v>
      </c>
    </row>
    <row r="14" spans="2:22" ht="24" customHeight="1" thickBot="1" x14ac:dyDescent="0.25">
      <c r="B14" s="219"/>
      <c r="C14" s="219"/>
      <c r="D14" s="219"/>
      <c r="E14" s="219"/>
      <c r="F14" s="219"/>
      <c r="G14" s="219"/>
      <c r="H14" s="219"/>
      <c r="I14" s="121"/>
      <c r="J14" s="120" t="s">
        <v>100</v>
      </c>
      <c r="K14" s="119">
        <v>593</v>
      </c>
      <c r="M14" s="65" t="s">
        <v>75</v>
      </c>
      <c r="N14" s="64">
        <v>621</v>
      </c>
      <c r="P14" s="232"/>
      <c r="Q14" s="235"/>
      <c r="R14" s="92">
        <v>45962</v>
      </c>
      <c r="S14" s="255"/>
    </row>
    <row r="15" spans="2:22" ht="56.25" customHeight="1" thickBot="1" x14ac:dyDescent="0.25">
      <c r="B15" s="248" t="s">
        <v>141</v>
      </c>
      <c r="C15" s="249"/>
      <c r="D15" s="249"/>
      <c r="E15" s="249"/>
      <c r="F15" s="249"/>
      <c r="G15" s="249"/>
      <c r="H15" s="250"/>
      <c r="I15" s="118"/>
      <c r="J15" s="117" t="s">
        <v>99</v>
      </c>
      <c r="K15" s="116">
        <v>621</v>
      </c>
      <c r="M15" s="65" t="s">
        <v>73</v>
      </c>
      <c r="N15" s="64"/>
      <c r="P15" s="233"/>
      <c r="Q15" s="236"/>
      <c r="R15" s="92">
        <v>45992</v>
      </c>
      <c r="S15" s="255"/>
    </row>
    <row r="16" spans="2:22" ht="24" customHeight="1" thickBot="1" x14ac:dyDescent="0.25">
      <c r="B16" s="251" t="s">
        <v>142</v>
      </c>
      <c r="C16" s="252"/>
      <c r="D16" s="252"/>
      <c r="E16" s="252"/>
      <c r="F16" s="252"/>
      <c r="G16" s="252"/>
      <c r="H16" s="252"/>
      <c r="I16" s="115"/>
      <c r="J16" s="114"/>
      <c r="K16" s="113"/>
      <c r="M16" s="65" t="s">
        <v>70</v>
      </c>
      <c r="N16" s="64"/>
      <c r="P16" s="231">
        <v>45931</v>
      </c>
      <c r="Q16" s="234"/>
      <c r="R16" s="93">
        <v>46023</v>
      </c>
      <c r="S16" s="255"/>
      <c r="U16" s="100"/>
    </row>
    <row r="17" spans="2:21" ht="40.5" customHeight="1" thickBot="1" x14ac:dyDescent="0.25">
      <c r="B17" s="228" t="s">
        <v>98</v>
      </c>
      <c r="C17" s="229"/>
      <c r="D17" s="229"/>
      <c r="E17" s="229"/>
      <c r="F17" s="229"/>
      <c r="G17" s="229"/>
      <c r="H17" s="230"/>
      <c r="I17" s="46"/>
      <c r="J17" s="112" t="s">
        <v>97</v>
      </c>
      <c r="K17" s="111" t="s">
        <v>140</v>
      </c>
      <c r="M17" s="65" t="s">
        <v>64</v>
      </c>
      <c r="N17" s="64"/>
      <c r="P17" s="233"/>
      <c r="Q17" s="236"/>
      <c r="R17" s="92">
        <v>46082</v>
      </c>
      <c r="S17" s="255"/>
      <c r="U17" s="100"/>
    </row>
    <row r="18" spans="2:21" ht="56.25" customHeight="1" thickBot="1" x14ac:dyDescent="0.25">
      <c r="B18" s="45" t="s">
        <v>44</v>
      </c>
      <c r="C18" s="44" t="s">
        <v>43</v>
      </c>
      <c r="D18" s="43" t="s">
        <v>42</v>
      </c>
      <c r="E18" s="43" t="s">
        <v>96</v>
      </c>
      <c r="F18" s="43" t="s">
        <v>40</v>
      </c>
      <c r="G18" s="244" t="s">
        <v>39</v>
      </c>
      <c r="H18" s="245"/>
      <c r="I18" s="42"/>
      <c r="J18" s="110" t="s">
        <v>95</v>
      </c>
      <c r="K18" s="109" t="s">
        <v>140</v>
      </c>
      <c r="M18" s="65" t="s">
        <v>61</v>
      </c>
      <c r="N18" s="64"/>
      <c r="P18" s="231">
        <v>46023</v>
      </c>
      <c r="Q18" s="234"/>
      <c r="R18" s="93">
        <v>46113</v>
      </c>
      <c r="S18" s="255"/>
      <c r="U18" s="100"/>
    </row>
    <row r="19" spans="2:21" ht="21.75" customHeight="1" thickBot="1" x14ac:dyDescent="0.25">
      <c r="B19" s="73">
        <v>302.01</v>
      </c>
      <c r="C19" s="72" t="s">
        <v>74</v>
      </c>
      <c r="D19" s="71">
        <v>3.75</v>
      </c>
      <c r="E19" s="70">
        <v>0</v>
      </c>
      <c r="F19" s="69">
        <f t="shared" ref="F19:F29" si="0">D19+E19</f>
        <v>3.75</v>
      </c>
      <c r="G19" s="246">
        <f t="shared" ref="G19:G29" si="1">IF((ABS(($K$15-$K$14)*F19/100))&gt;0.1, ($K$15-$K$14)*F19/100, 0)</f>
        <v>1.05</v>
      </c>
      <c r="H19" s="247" t="e">
        <f>IF((ABS((J15-J14)*E19/100))&gt;0.1, (J15-J14)*E19/100, 0)</f>
        <v>#VALUE!</v>
      </c>
      <c r="I19" s="32"/>
      <c r="J19" s="107" t="s">
        <v>94</v>
      </c>
      <c r="K19" s="108" t="s">
        <v>139</v>
      </c>
      <c r="M19" s="65" t="s">
        <v>58</v>
      </c>
      <c r="N19" s="64"/>
      <c r="P19" s="232"/>
      <c r="Q19" s="235"/>
      <c r="R19" s="92">
        <v>46143</v>
      </c>
      <c r="S19" s="255"/>
      <c r="U19" s="100"/>
    </row>
    <row r="20" spans="2:21" ht="21.75" customHeight="1" thickBot="1" x14ac:dyDescent="0.25">
      <c r="B20" s="38" t="s">
        <v>72</v>
      </c>
      <c r="C20" s="67" t="s">
        <v>71</v>
      </c>
      <c r="D20" s="36">
        <v>6.85</v>
      </c>
      <c r="E20" s="36">
        <v>1</v>
      </c>
      <c r="F20" s="57">
        <f t="shared" si="0"/>
        <v>7.85</v>
      </c>
      <c r="G20" s="238">
        <f t="shared" si="1"/>
        <v>2.198</v>
      </c>
      <c r="H20" s="239" t="e">
        <f>IF((ABS((#REF!-J15)*E20/100))&gt;0.1, (#REF!-J15)*E20/100, 0)</f>
        <v>#REF!</v>
      </c>
      <c r="I20" s="32"/>
      <c r="J20" s="107" t="s">
        <v>93</v>
      </c>
      <c r="K20" s="106">
        <v>459.404</v>
      </c>
      <c r="M20" s="65" t="s">
        <v>55</v>
      </c>
      <c r="N20" s="64"/>
      <c r="P20" s="233"/>
      <c r="Q20" s="236"/>
      <c r="R20" s="92">
        <v>46174</v>
      </c>
      <c r="S20" s="255"/>
      <c r="U20" s="100"/>
    </row>
    <row r="21" spans="2:21" ht="21.75" customHeight="1" thickBot="1" x14ac:dyDescent="0.25">
      <c r="B21" s="38" t="s">
        <v>69</v>
      </c>
      <c r="C21" s="67" t="s">
        <v>68</v>
      </c>
      <c r="D21" s="36">
        <v>6.85</v>
      </c>
      <c r="E21" s="36">
        <v>1</v>
      </c>
      <c r="F21" s="57">
        <f t="shared" si="0"/>
        <v>7.85</v>
      </c>
      <c r="G21" s="238">
        <f t="shared" si="1"/>
        <v>2.198</v>
      </c>
      <c r="H21" s="239" t="e">
        <f>IF((ABS((#REF!-#REF!)*E21/100))&gt;0.1, (#REF!-#REF!)*E21/100, 0)</f>
        <v>#REF!</v>
      </c>
      <c r="I21" s="32"/>
      <c r="J21" s="105" t="s">
        <v>92</v>
      </c>
      <c r="K21" s="104" t="s">
        <v>140</v>
      </c>
      <c r="L21" s="1"/>
      <c r="M21" s="60" t="s">
        <v>52</v>
      </c>
      <c r="N21" s="59"/>
      <c r="P21" s="231">
        <v>46113</v>
      </c>
      <c r="Q21" s="234"/>
      <c r="R21" s="93">
        <v>46204</v>
      </c>
      <c r="S21" s="255"/>
      <c r="U21" s="100"/>
    </row>
    <row r="22" spans="2:21" ht="22.5" customHeight="1" thickBot="1" x14ac:dyDescent="0.25">
      <c r="B22" s="38" t="s">
        <v>66</v>
      </c>
      <c r="C22" s="67" t="s">
        <v>65</v>
      </c>
      <c r="D22" s="36">
        <v>6.85</v>
      </c>
      <c r="E22" s="36">
        <v>1</v>
      </c>
      <c r="F22" s="57">
        <f t="shared" si="0"/>
        <v>7.85</v>
      </c>
      <c r="G22" s="238">
        <f t="shared" si="1"/>
        <v>2.198</v>
      </c>
      <c r="H22" s="239" t="e">
        <f>IF((ABS((#REF!-#REF!)*E22/100))&gt;0.1, (#REF!-#REF!)*E22/100, 0)</f>
        <v>#REF!</v>
      </c>
      <c r="I22" s="32"/>
      <c r="K22" s="1"/>
      <c r="L22" s="1"/>
      <c r="M22" s="103"/>
      <c r="N22" s="102">
        <v>2026</v>
      </c>
      <c r="P22" s="232"/>
      <c r="Q22" s="235"/>
      <c r="R22" s="92">
        <v>46235</v>
      </c>
      <c r="S22" s="255"/>
      <c r="U22" s="100"/>
    </row>
    <row r="23" spans="2:21" ht="21.75" customHeight="1" thickBot="1" x14ac:dyDescent="0.25">
      <c r="B23" s="38" t="s">
        <v>63</v>
      </c>
      <c r="C23" s="67" t="s">
        <v>62</v>
      </c>
      <c r="D23" s="36">
        <v>6.85</v>
      </c>
      <c r="E23" s="36">
        <v>1</v>
      </c>
      <c r="F23" s="57">
        <f t="shared" si="0"/>
        <v>7.85</v>
      </c>
      <c r="G23" s="238">
        <f t="shared" si="1"/>
        <v>2.198</v>
      </c>
      <c r="H23" s="239" t="e">
        <f>IF((ABS((#REF!-#REF!)*E23/100))&gt;0.1, (#REF!-#REF!)*E23/100, 0)</f>
        <v>#REF!</v>
      </c>
      <c r="I23" s="32"/>
      <c r="J23" s="1"/>
      <c r="K23" s="1"/>
      <c r="L23" s="1"/>
      <c r="M23" s="65" t="s">
        <v>85</v>
      </c>
      <c r="N23" s="101" t="s">
        <v>84</v>
      </c>
      <c r="P23" s="233"/>
      <c r="Q23" s="236"/>
      <c r="R23" s="92">
        <v>46266</v>
      </c>
      <c r="S23" s="255"/>
      <c r="U23" s="100"/>
    </row>
    <row r="24" spans="2:21" ht="21.75" customHeight="1" thickBot="1" x14ac:dyDescent="0.25">
      <c r="B24" s="38" t="s">
        <v>60</v>
      </c>
      <c r="C24" s="67" t="s">
        <v>59</v>
      </c>
      <c r="D24" s="36">
        <v>8.25</v>
      </c>
      <c r="E24" s="36">
        <v>1</v>
      </c>
      <c r="F24" s="57">
        <f t="shared" si="0"/>
        <v>9.25</v>
      </c>
      <c r="G24" s="238">
        <f t="shared" si="1"/>
        <v>2.59</v>
      </c>
      <c r="H24" s="239" t="e">
        <f>IF((ABS((#REF!-#REF!)*E24/100))&gt;0.1, (#REF!-#REF!)*E24/100, 0)</f>
        <v>#REF!</v>
      </c>
      <c r="I24" s="32"/>
      <c r="J24" s="1"/>
      <c r="K24" s="1"/>
      <c r="L24" s="1"/>
      <c r="M24" s="65" t="s">
        <v>81</v>
      </c>
      <c r="N24" s="64"/>
      <c r="P24" s="231">
        <v>46204</v>
      </c>
      <c r="Q24" s="234"/>
      <c r="R24" s="93">
        <v>46296</v>
      </c>
      <c r="S24" s="255"/>
      <c r="U24" s="100"/>
    </row>
    <row r="25" spans="2:21" ht="30.75" thickBot="1" x14ac:dyDescent="0.25">
      <c r="B25" s="38" t="s">
        <v>57</v>
      </c>
      <c r="C25" s="58" t="s">
        <v>56</v>
      </c>
      <c r="D25" s="36">
        <v>6.7</v>
      </c>
      <c r="E25" s="66">
        <v>1</v>
      </c>
      <c r="F25" s="57">
        <f t="shared" si="0"/>
        <v>7.7</v>
      </c>
      <c r="G25" s="238">
        <f t="shared" si="1"/>
        <v>2.1560000000000001</v>
      </c>
      <c r="H25" s="239" t="e">
        <f>IF((ABS((#REF!-#REF!)*E25/100))&gt;0.1, (#REF!-#REF!)*E25/100, 0)</f>
        <v>#REF!</v>
      </c>
      <c r="I25" s="32"/>
      <c r="J25" s="1"/>
      <c r="K25" s="1"/>
      <c r="L25" s="1"/>
      <c r="M25" s="65" t="s">
        <v>80</v>
      </c>
      <c r="N25" s="64"/>
      <c r="P25" s="232"/>
      <c r="Q25" s="235"/>
      <c r="R25" s="92">
        <v>46327</v>
      </c>
      <c r="S25" s="255"/>
    </row>
    <row r="26" spans="2:21" ht="30.75" thickBot="1" x14ac:dyDescent="0.25">
      <c r="B26" s="41" t="s">
        <v>54</v>
      </c>
      <c r="C26" s="63" t="s">
        <v>53</v>
      </c>
      <c r="D26" s="39">
        <v>6.2</v>
      </c>
      <c r="E26" s="39">
        <v>1</v>
      </c>
      <c r="F26" s="62">
        <f t="shared" si="0"/>
        <v>7.2</v>
      </c>
      <c r="G26" s="240">
        <f t="shared" si="1"/>
        <v>2.016</v>
      </c>
      <c r="H26" s="241" t="e">
        <f>IF((ABS((#REF!-#REF!)*E26/100))&gt;0.1, (#REF!-#REF!)*E26/100, 0)</f>
        <v>#REF!</v>
      </c>
      <c r="I26" s="32"/>
      <c r="J26" s="1"/>
      <c r="K26" s="1"/>
      <c r="L26" s="1"/>
      <c r="M26" s="65" t="s">
        <v>78</v>
      </c>
      <c r="N26" s="64"/>
      <c r="P26" s="233"/>
      <c r="Q26" s="236"/>
      <c r="R26" s="92">
        <v>46357</v>
      </c>
      <c r="S26" s="255"/>
    </row>
    <row r="27" spans="2:21" ht="30.75" thickBot="1" x14ac:dyDescent="0.25">
      <c r="B27" s="38" t="s">
        <v>51</v>
      </c>
      <c r="C27" s="58" t="s">
        <v>50</v>
      </c>
      <c r="D27" s="36">
        <v>5.5</v>
      </c>
      <c r="E27" s="36">
        <v>1</v>
      </c>
      <c r="F27" s="57">
        <f t="shared" si="0"/>
        <v>6.5</v>
      </c>
      <c r="G27" s="238">
        <f t="shared" si="1"/>
        <v>1.82</v>
      </c>
      <c r="H27" s="239" t="e">
        <f>IF((ABS((#REF!-#REF!)*E27/100))&gt;0.1, (#REF!-#REF!)*E27/100, 0)</f>
        <v>#REF!</v>
      </c>
      <c r="I27" s="32"/>
      <c r="J27" s="1"/>
      <c r="K27" s="1"/>
      <c r="L27" s="1"/>
      <c r="M27" s="65" t="s">
        <v>75</v>
      </c>
      <c r="N27" s="64"/>
      <c r="P27" s="231">
        <v>46296</v>
      </c>
      <c r="Q27" s="234"/>
      <c r="R27" s="93">
        <v>46388</v>
      </c>
      <c r="S27" s="255"/>
    </row>
    <row r="28" spans="2:21" ht="30.75" thickBot="1" x14ac:dyDescent="0.25">
      <c r="B28" s="38" t="s">
        <v>49</v>
      </c>
      <c r="C28" s="58" t="s">
        <v>48</v>
      </c>
      <c r="D28" s="36">
        <v>4.9000000000000004</v>
      </c>
      <c r="E28" s="36">
        <v>1</v>
      </c>
      <c r="F28" s="57">
        <f t="shared" si="0"/>
        <v>5.9</v>
      </c>
      <c r="G28" s="238">
        <f t="shared" si="1"/>
        <v>1.6520000000000001</v>
      </c>
      <c r="H28" s="239" t="e">
        <f>IF((ABS((#REF!-#REF!)*E28/100))&gt;0.1, (#REF!-#REF!)*E28/100, 0)</f>
        <v>#REF!</v>
      </c>
      <c r="I28" s="32"/>
      <c r="J28" s="1"/>
      <c r="K28" s="1"/>
      <c r="L28" s="1"/>
      <c r="M28" s="65" t="s">
        <v>73</v>
      </c>
      <c r="N28" s="64"/>
      <c r="P28" s="232"/>
      <c r="Q28" s="235"/>
      <c r="R28" s="92">
        <v>46419</v>
      </c>
      <c r="S28" s="255"/>
    </row>
    <row r="29" spans="2:21" ht="30.75" customHeight="1" thickBot="1" x14ac:dyDescent="0.25">
      <c r="B29" s="35" t="s">
        <v>47</v>
      </c>
      <c r="C29" s="55" t="s">
        <v>46</v>
      </c>
      <c r="D29" s="33">
        <v>4.5</v>
      </c>
      <c r="E29" s="54">
        <v>1</v>
      </c>
      <c r="F29" s="53">
        <f t="shared" si="0"/>
        <v>5.5</v>
      </c>
      <c r="G29" s="242">
        <f t="shared" si="1"/>
        <v>1.54</v>
      </c>
      <c r="H29" s="243" t="e">
        <f>IF((ABS((#REF!-#REF!)*E29/100))&gt;0.1, (#REF!-#REF!)*E29/100, 0)</f>
        <v>#REF!</v>
      </c>
      <c r="I29" s="32"/>
      <c r="J29" s="1"/>
      <c r="K29" s="1"/>
      <c r="L29" s="1"/>
      <c r="M29" s="65" t="s">
        <v>70</v>
      </c>
      <c r="N29" s="64"/>
      <c r="P29" s="233"/>
      <c r="Q29" s="236"/>
      <c r="R29" s="92">
        <v>46447</v>
      </c>
      <c r="S29" s="256"/>
    </row>
    <row r="30" spans="2:21" ht="21.75" customHeight="1" thickBot="1" x14ac:dyDescent="0.25">
      <c r="B30" s="99"/>
      <c r="C30" s="98"/>
      <c r="D30" s="97"/>
      <c r="E30" s="96"/>
      <c r="F30" s="95"/>
      <c r="G30" s="94"/>
      <c r="H30" s="94"/>
      <c r="I30" s="32"/>
      <c r="J30" s="1"/>
      <c r="K30" s="1"/>
      <c r="L30" s="1"/>
      <c r="M30" s="65" t="s">
        <v>67</v>
      </c>
      <c r="N30" s="64"/>
      <c r="P30" s="231">
        <v>46388</v>
      </c>
      <c r="Q30" s="234"/>
      <c r="R30" s="93">
        <v>46478</v>
      </c>
      <c r="S30" s="1"/>
    </row>
    <row r="31" spans="2:21" ht="21.75" customHeight="1" thickBot="1" x14ac:dyDescent="0.25">
      <c r="B31" s="237" t="s">
        <v>91</v>
      </c>
      <c r="C31" s="237"/>
      <c r="D31" s="237"/>
      <c r="E31" s="237"/>
      <c r="F31" s="237"/>
      <c r="G31" s="237"/>
      <c r="H31" s="237"/>
      <c r="I31" s="32"/>
      <c r="J31" s="1"/>
      <c r="K31" s="1"/>
      <c r="M31" s="65" t="s">
        <v>64</v>
      </c>
      <c r="N31" s="64"/>
      <c r="P31" s="232"/>
      <c r="Q31" s="235"/>
      <c r="R31" s="92">
        <v>46508</v>
      </c>
    </row>
    <row r="32" spans="2:21" ht="21.75" customHeight="1" thickBot="1" x14ac:dyDescent="0.25">
      <c r="B32" s="219" t="s">
        <v>90</v>
      </c>
      <c r="C32" s="219"/>
      <c r="D32" s="219"/>
      <c r="E32" s="219"/>
      <c r="F32" s="219"/>
      <c r="G32" s="219"/>
      <c r="H32" s="219"/>
      <c r="I32" s="32"/>
      <c r="M32" s="65" t="s">
        <v>61</v>
      </c>
      <c r="N32" s="64"/>
      <c r="P32" s="233"/>
      <c r="Q32" s="236"/>
      <c r="R32" s="92">
        <v>46539</v>
      </c>
    </row>
    <row r="33" spans="2:18" ht="21.75" customHeight="1" x14ac:dyDescent="0.2">
      <c r="B33" s="219" t="s">
        <v>138</v>
      </c>
      <c r="C33" s="219"/>
      <c r="D33" s="219"/>
      <c r="E33" s="219"/>
      <c r="F33" s="219"/>
      <c r="G33" s="219"/>
      <c r="H33" s="219"/>
      <c r="I33" s="32"/>
      <c r="M33" s="65" t="s">
        <v>58</v>
      </c>
      <c r="N33" s="64"/>
      <c r="P33" s="91" t="s">
        <v>140</v>
      </c>
      <c r="Q33" s="91" t="s">
        <v>140</v>
      </c>
      <c r="R33" s="1" t="s">
        <v>140</v>
      </c>
    </row>
    <row r="34" spans="2:18" ht="21.75" customHeight="1" x14ac:dyDescent="0.2">
      <c r="B34" s="219" t="s">
        <v>89</v>
      </c>
      <c r="C34" s="219"/>
      <c r="D34" s="219"/>
      <c r="E34" s="219"/>
      <c r="F34" s="219"/>
      <c r="G34" s="219"/>
      <c r="H34" s="219"/>
      <c r="I34" s="32"/>
      <c r="M34" s="65" t="s">
        <v>55</v>
      </c>
      <c r="N34" s="64"/>
    </row>
    <row r="35" spans="2:18" ht="21.75" customHeight="1" thickBot="1" x14ac:dyDescent="0.25">
      <c r="B35" s="219" t="s">
        <v>88</v>
      </c>
      <c r="C35" s="219"/>
      <c r="D35" s="219"/>
      <c r="E35" s="219"/>
      <c r="F35" s="219"/>
      <c r="G35" s="219"/>
      <c r="H35" s="219"/>
      <c r="I35" s="32"/>
      <c r="M35" s="60" t="s">
        <v>52</v>
      </c>
      <c r="N35" s="59"/>
    </row>
    <row r="36" spans="2:18" ht="21.75" customHeight="1" thickBot="1" x14ac:dyDescent="0.25">
      <c r="B36" s="79" t="s">
        <v>87</v>
      </c>
      <c r="C36" s="87" t="str">
        <f>K19</f>
        <v>December 2024</v>
      </c>
      <c r="D36" s="220" t="s">
        <v>86</v>
      </c>
      <c r="E36" s="220"/>
      <c r="F36" s="85">
        <f>K20</f>
        <v>459.404</v>
      </c>
      <c r="G36" s="79"/>
      <c r="H36" s="79"/>
      <c r="I36" s="32"/>
      <c r="M36" s="89"/>
      <c r="N36" s="88">
        <v>2027</v>
      </c>
    </row>
    <row r="37" spans="2:18" ht="21.75" customHeight="1" x14ac:dyDescent="0.2">
      <c r="B37" s="79"/>
      <c r="C37" s="87"/>
      <c r="D37" s="90"/>
      <c r="E37" s="90"/>
      <c r="F37" s="85"/>
      <c r="G37" s="79"/>
      <c r="H37" s="79"/>
      <c r="I37" s="32"/>
      <c r="M37" s="84" t="s">
        <v>85</v>
      </c>
      <c r="N37" s="83" t="s">
        <v>84</v>
      </c>
    </row>
    <row r="38" spans="2:18" ht="21.75" customHeight="1" x14ac:dyDescent="0.2">
      <c r="B38" s="221" t="s">
        <v>83</v>
      </c>
      <c r="C38" s="221"/>
      <c r="D38" s="221"/>
      <c r="E38" s="82" t="str">
        <f>K17</f>
        <v>N/A Until July 1st</v>
      </c>
      <c r="F38" s="81" t="s">
        <v>82</v>
      </c>
      <c r="G38" s="80" t="str">
        <f>K18</f>
        <v>N/A Until July 1st</v>
      </c>
      <c r="H38" s="79"/>
      <c r="I38" s="32"/>
      <c r="M38" s="65" t="s">
        <v>81</v>
      </c>
      <c r="N38" s="64"/>
    </row>
    <row r="39" spans="2:18" ht="21.75" customHeight="1" thickBot="1" x14ac:dyDescent="0.25">
      <c r="B39" s="79"/>
      <c r="C39" s="79"/>
      <c r="D39" s="79"/>
      <c r="E39" s="79"/>
      <c r="F39" s="79"/>
      <c r="G39" s="79"/>
      <c r="H39" s="79"/>
      <c r="I39" s="32"/>
      <c r="M39" s="65" t="s">
        <v>80</v>
      </c>
      <c r="N39" s="64"/>
    </row>
    <row r="40" spans="2:18" ht="40.5" customHeight="1" thickBot="1" x14ac:dyDescent="0.25">
      <c r="B40" s="222" t="s">
        <v>79</v>
      </c>
      <c r="C40" s="223"/>
      <c r="D40" s="223"/>
      <c r="E40" s="223"/>
      <c r="F40" s="223"/>
      <c r="G40" s="223"/>
      <c r="H40" s="224"/>
      <c r="I40" s="46"/>
      <c r="M40" s="60" t="s">
        <v>78</v>
      </c>
      <c r="N40" s="59"/>
    </row>
    <row r="41" spans="2:18" ht="63.75" thickBot="1" x14ac:dyDescent="0.25">
      <c r="B41" s="78" t="s">
        <v>44</v>
      </c>
      <c r="C41" s="77" t="s">
        <v>43</v>
      </c>
      <c r="D41" s="76" t="s">
        <v>42</v>
      </c>
      <c r="E41" s="76" t="s">
        <v>41</v>
      </c>
      <c r="F41" s="76" t="s">
        <v>40</v>
      </c>
      <c r="G41" s="75" t="s">
        <v>77</v>
      </c>
      <c r="H41" s="74" t="s">
        <v>76</v>
      </c>
      <c r="I41" s="42"/>
      <c r="M41" s="65" t="s">
        <v>75</v>
      </c>
      <c r="N41" s="64"/>
    </row>
    <row r="42" spans="2:18" ht="30" customHeight="1" x14ac:dyDescent="0.2">
      <c r="B42" s="73">
        <v>302.01</v>
      </c>
      <c r="C42" s="72" t="s">
        <v>74</v>
      </c>
      <c r="D42" s="71">
        <v>3.75</v>
      </c>
      <c r="E42" s="70">
        <v>0</v>
      </c>
      <c r="F42" s="69">
        <f t="shared" ref="F42:F52" si="2">D42+E42</f>
        <v>3.75</v>
      </c>
      <c r="G42" s="68">
        <v>0.96250000000000002</v>
      </c>
      <c r="H42" s="225" t="e">
        <f>(IF((($K$18-$K$20)/$K$20)&gt;0.05, "5.00%",($K$18-$K$20)/$K$20))</f>
        <v>#VALUE!</v>
      </c>
      <c r="I42" s="51"/>
      <c r="M42" s="65" t="s">
        <v>73</v>
      </c>
      <c r="N42" s="64"/>
      <c r="P42" s="50"/>
      <c r="Q42" s="2" t="e">
        <f>(($K$18-$K$20)/$K$20)</f>
        <v>#VALUE!</v>
      </c>
    </row>
    <row r="43" spans="2:18" ht="30" customHeight="1" x14ac:dyDescent="0.2">
      <c r="B43" s="38" t="s">
        <v>72</v>
      </c>
      <c r="C43" s="67" t="s">
        <v>71</v>
      </c>
      <c r="D43" s="36">
        <v>6.85</v>
      </c>
      <c r="E43" s="36">
        <v>1</v>
      </c>
      <c r="F43" s="57">
        <f t="shared" si="2"/>
        <v>7.85</v>
      </c>
      <c r="G43" s="56">
        <v>0.92149999999999999</v>
      </c>
      <c r="H43" s="226"/>
      <c r="I43" s="51"/>
      <c r="M43" s="65" t="s">
        <v>70</v>
      </c>
      <c r="N43" s="64"/>
      <c r="P43" s="50"/>
      <c r="Q43" s="2" t="e">
        <f t="shared" ref="Q43:Q52" si="3">(IF((($K$18-$K$20)/$K$20)&gt;0.05, "5.00%",($K$18-$K$20)/$K$20))</f>
        <v>#VALUE!</v>
      </c>
    </row>
    <row r="44" spans="2:18" ht="30" customHeight="1" x14ac:dyDescent="0.2">
      <c r="B44" s="38" t="s">
        <v>69</v>
      </c>
      <c r="C44" s="67" t="s">
        <v>68</v>
      </c>
      <c r="D44" s="36">
        <v>6.85</v>
      </c>
      <c r="E44" s="36">
        <v>1</v>
      </c>
      <c r="F44" s="57">
        <f t="shared" si="2"/>
        <v>7.85</v>
      </c>
      <c r="G44" s="56">
        <v>0.92149999999999999</v>
      </c>
      <c r="H44" s="226"/>
      <c r="I44" s="51"/>
      <c r="M44" s="65" t="s">
        <v>67</v>
      </c>
      <c r="N44" s="64"/>
      <c r="P44" s="50"/>
      <c r="Q44" s="2" t="e">
        <f t="shared" si="3"/>
        <v>#VALUE!</v>
      </c>
    </row>
    <row r="45" spans="2:18" ht="30" customHeight="1" x14ac:dyDescent="0.2">
      <c r="B45" s="38" t="s">
        <v>66</v>
      </c>
      <c r="C45" s="67" t="s">
        <v>65</v>
      </c>
      <c r="D45" s="36">
        <v>6.85</v>
      </c>
      <c r="E45" s="36">
        <v>1</v>
      </c>
      <c r="F45" s="57">
        <f t="shared" si="2"/>
        <v>7.85</v>
      </c>
      <c r="G45" s="56">
        <v>0.92149999999999999</v>
      </c>
      <c r="H45" s="226"/>
      <c r="I45" s="51"/>
      <c r="M45" s="65" t="s">
        <v>64</v>
      </c>
      <c r="N45" s="64"/>
      <c r="P45" s="50"/>
      <c r="Q45" s="2" t="e">
        <f t="shared" si="3"/>
        <v>#VALUE!</v>
      </c>
    </row>
    <row r="46" spans="2:18" ht="30" customHeight="1" x14ac:dyDescent="0.2">
      <c r="B46" s="38" t="s">
        <v>63</v>
      </c>
      <c r="C46" s="67" t="s">
        <v>62</v>
      </c>
      <c r="D46" s="36">
        <v>6.85</v>
      </c>
      <c r="E46" s="36">
        <v>1</v>
      </c>
      <c r="F46" s="57">
        <f t="shared" si="2"/>
        <v>7.85</v>
      </c>
      <c r="G46" s="56">
        <v>0.92149999999999999</v>
      </c>
      <c r="H46" s="226"/>
      <c r="I46" s="51"/>
      <c r="M46" s="65" t="s">
        <v>61</v>
      </c>
      <c r="N46" s="64"/>
      <c r="P46" s="50"/>
      <c r="Q46" s="2" t="e">
        <f t="shared" si="3"/>
        <v>#VALUE!</v>
      </c>
    </row>
    <row r="47" spans="2:18" ht="30" customHeight="1" x14ac:dyDescent="0.2">
      <c r="B47" s="38" t="s">
        <v>60</v>
      </c>
      <c r="C47" s="67" t="s">
        <v>59</v>
      </c>
      <c r="D47" s="36">
        <v>8.25</v>
      </c>
      <c r="E47" s="36">
        <v>1</v>
      </c>
      <c r="F47" s="57">
        <f t="shared" si="2"/>
        <v>9.25</v>
      </c>
      <c r="G47" s="56">
        <v>0.90749999999999997</v>
      </c>
      <c r="H47" s="226"/>
      <c r="I47" s="51"/>
      <c r="M47" s="65" t="s">
        <v>58</v>
      </c>
      <c r="N47" s="64"/>
      <c r="P47" s="50"/>
      <c r="Q47" s="2" t="e">
        <f t="shared" si="3"/>
        <v>#VALUE!</v>
      </c>
    </row>
    <row r="48" spans="2:18" ht="30" x14ac:dyDescent="0.2">
      <c r="B48" s="38" t="s">
        <v>57</v>
      </c>
      <c r="C48" s="58" t="s">
        <v>56</v>
      </c>
      <c r="D48" s="36">
        <v>6.7</v>
      </c>
      <c r="E48" s="66">
        <v>1</v>
      </c>
      <c r="F48" s="57">
        <f t="shared" si="2"/>
        <v>7.7</v>
      </c>
      <c r="G48" s="56">
        <v>0.92300000000000004</v>
      </c>
      <c r="H48" s="226"/>
      <c r="I48" s="51"/>
      <c r="M48" s="65" t="s">
        <v>55</v>
      </c>
      <c r="N48" s="64"/>
      <c r="P48" s="50"/>
      <c r="Q48" s="2" t="e">
        <f t="shared" si="3"/>
        <v>#VALUE!</v>
      </c>
    </row>
    <row r="49" spans="2:26" ht="30.75" thickBot="1" x14ac:dyDescent="0.25">
      <c r="B49" s="41" t="s">
        <v>54</v>
      </c>
      <c r="C49" s="63" t="s">
        <v>53</v>
      </c>
      <c r="D49" s="39">
        <v>6.2</v>
      </c>
      <c r="E49" s="39">
        <v>1</v>
      </c>
      <c r="F49" s="62">
        <f t="shared" si="2"/>
        <v>7.2</v>
      </c>
      <c r="G49" s="61">
        <v>0.92800000000000005</v>
      </c>
      <c r="H49" s="226"/>
      <c r="I49" s="51"/>
      <c r="M49" s="60" t="s">
        <v>52</v>
      </c>
      <c r="N49" s="59"/>
      <c r="P49" s="50"/>
      <c r="Q49" s="2" t="e">
        <f t="shared" si="3"/>
        <v>#VALUE!</v>
      </c>
    </row>
    <row r="50" spans="2:26" ht="30" x14ac:dyDescent="0.2">
      <c r="B50" s="38" t="s">
        <v>51</v>
      </c>
      <c r="C50" s="58" t="s">
        <v>50</v>
      </c>
      <c r="D50" s="36">
        <v>5.5</v>
      </c>
      <c r="E50" s="36">
        <v>1</v>
      </c>
      <c r="F50" s="57">
        <f t="shared" si="2"/>
        <v>6.5</v>
      </c>
      <c r="G50" s="56">
        <v>0.93500000000000005</v>
      </c>
      <c r="H50" s="226"/>
      <c r="I50" s="51"/>
      <c r="P50" s="50"/>
      <c r="Q50" s="2" t="e">
        <f t="shared" si="3"/>
        <v>#VALUE!</v>
      </c>
    </row>
    <row r="51" spans="2:26" ht="30" x14ac:dyDescent="0.2">
      <c r="B51" s="38" t="s">
        <v>49</v>
      </c>
      <c r="C51" s="58" t="s">
        <v>48</v>
      </c>
      <c r="D51" s="36">
        <v>4.9000000000000004</v>
      </c>
      <c r="E51" s="36">
        <v>1</v>
      </c>
      <c r="F51" s="57">
        <f t="shared" si="2"/>
        <v>5.9</v>
      </c>
      <c r="G51" s="56">
        <v>0.94099999999999995</v>
      </c>
      <c r="H51" s="226"/>
      <c r="I51" s="51"/>
      <c r="P51" s="50"/>
      <c r="Q51" s="2" t="e">
        <f t="shared" si="3"/>
        <v>#VALUE!</v>
      </c>
    </row>
    <row r="52" spans="2:26" ht="30.75" thickBot="1" x14ac:dyDescent="0.25">
      <c r="B52" s="35" t="s">
        <v>47</v>
      </c>
      <c r="C52" s="55" t="s">
        <v>46</v>
      </c>
      <c r="D52" s="33">
        <v>4.5</v>
      </c>
      <c r="E52" s="54">
        <v>1</v>
      </c>
      <c r="F52" s="53">
        <f t="shared" si="2"/>
        <v>5.5</v>
      </c>
      <c r="G52" s="52">
        <v>0.94499999999999995</v>
      </c>
      <c r="H52" s="227"/>
      <c r="I52" s="51"/>
      <c r="P52" s="50"/>
      <c r="Q52" s="2" t="e">
        <f t="shared" si="3"/>
        <v>#VALUE!</v>
      </c>
    </row>
    <row r="53" spans="2:26" x14ac:dyDescent="0.2">
      <c r="B53" s="49"/>
      <c r="C53" s="48"/>
      <c r="D53" s="48"/>
      <c r="E53" s="48"/>
      <c r="F53" s="48"/>
      <c r="G53" s="48"/>
      <c r="H53" s="48"/>
      <c r="I53" s="47"/>
    </row>
    <row r="54" spans="2:26" ht="21" customHeight="1" thickBot="1" x14ac:dyDescent="0.25">
      <c r="B54" s="49"/>
      <c r="C54" s="48"/>
      <c r="D54" s="48"/>
      <c r="E54" s="48"/>
      <c r="F54" s="48"/>
      <c r="G54" s="48"/>
      <c r="H54" s="48"/>
      <c r="I54" s="47"/>
    </row>
    <row r="55" spans="2:26" ht="40.5" customHeight="1" thickBot="1" x14ac:dyDescent="0.25">
      <c r="B55" s="228" t="s">
        <v>45</v>
      </c>
      <c r="C55" s="229"/>
      <c r="D55" s="229"/>
      <c r="E55" s="229"/>
      <c r="F55" s="229"/>
      <c r="G55" s="229"/>
      <c r="H55" s="230"/>
      <c r="I55" s="46"/>
    </row>
    <row r="56" spans="2:26" ht="48" thickBot="1" x14ac:dyDescent="0.25">
      <c r="B56" s="45" t="s">
        <v>44</v>
      </c>
      <c r="C56" s="44" t="s">
        <v>43</v>
      </c>
      <c r="D56" s="43" t="s">
        <v>42</v>
      </c>
      <c r="E56" s="43" t="s">
        <v>41</v>
      </c>
      <c r="F56" s="43" t="s">
        <v>40</v>
      </c>
      <c r="G56" s="211" t="s">
        <v>39</v>
      </c>
      <c r="H56" s="212"/>
      <c r="I56" s="42"/>
    </row>
    <row r="57" spans="2:26" ht="21.75" customHeight="1" x14ac:dyDescent="0.2">
      <c r="B57" s="41" t="s">
        <v>38</v>
      </c>
      <c r="C57" s="40" t="s">
        <v>37</v>
      </c>
      <c r="D57" s="39">
        <v>6</v>
      </c>
      <c r="E57" s="39">
        <v>1</v>
      </c>
      <c r="F57" s="39">
        <f>D57+E57</f>
        <v>7</v>
      </c>
      <c r="G57" s="213">
        <f>IF((ABS(($K$15-$K$14)*F57/100))&gt;0.1, ($K$15-$K$14)*F57/100, 0)</f>
        <v>1.96</v>
      </c>
      <c r="H57" s="214" t="e">
        <f>IF((ABS((#REF!-#REF!)*E57/100))&gt;0.1, (#REF!-#REF!)*E57/100, 0)</f>
        <v>#REF!</v>
      </c>
      <c r="I57" s="32"/>
    </row>
    <row r="58" spans="2:26" ht="21.75" customHeight="1" x14ac:dyDescent="0.2">
      <c r="B58" s="38" t="s">
        <v>36</v>
      </c>
      <c r="C58" s="37" t="s">
        <v>35</v>
      </c>
      <c r="D58" s="36">
        <v>6</v>
      </c>
      <c r="E58" s="36">
        <v>1</v>
      </c>
      <c r="F58" s="36">
        <f>D58+E58</f>
        <v>7</v>
      </c>
      <c r="G58" s="215">
        <f>IF((ABS(($K$15-$K$14)*F58/100))&gt;0.1, ($K$15-$K$14)*F58/100, 0)</f>
        <v>1.96</v>
      </c>
      <c r="H58" s="216" t="e">
        <f>IF((ABS((#REF!-#REF!)*E58/100))&gt;0.1, (#REF!-#REF!)*E58/100, 0)</f>
        <v>#REF!</v>
      </c>
      <c r="I58" s="32"/>
    </row>
    <row r="59" spans="2:26" ht="21" customHeight="1" thickBot="1" x14ac:dyDescent="0.25">
      <c r="B59" s="35" t="s">
        <v>34</v>
      </c>
      <c r="C59" s="34" t="s">
        <v>33</v>
      </c>
      <c r="D59" s="33">
        <v>6</v>
      </c>
      <c r="E59" s="33">
        <v>1</v>
      </c>
      <c r="F59" s="33">
        <f>D59+E59</f>
        <v>7</v>
      </c>
      <c r="G59" s="217">
        <f>IF((ABS(($K$15-$K$14)*F59/100))&gt;0.1, ($K$15-$K$14)*F59/100, 0)</f>
        <v>1.96</v>
      </c>
      <c r="H59" s="218" t="e">
        <f>IF((ABS((#REF!-#REF!)*E59/100))&gt;0.1, (#REF!-#REF!)*E59/100, 0)</f>
        <v>#REF!</v>
      </c>
      <c r="I59" s="32"/>
    </row>
    <row r="60" spans="2:26" ht="61.5" customHeight="1" thickBot="1" x14ac:dyDescent="0.25">
      <c r="I60" s="11"/>
    </row>
    <row r="61" spans="2:26" ht="43.5" customHeight="1" thickBot="1" x14ac:dyDescent="0.25">
      <c r="B61" s="204" t="s">
        <v>32</v>
      </c>
      <c r="C61" s="205"/>
      <c r="D61" s="205"/>
      <c r="E61" s="205"/>
      <c r="F61" s="205"/>
      <c r="G61" s="205"/>
      <c r="H61" s="206"/>
      <c r="I61" s="11"/>
    </row>
    <row r="62" spans="2:26" s="3" customFormat="1" ht="15.75" customHeight="1" x14ac:dyDescent="0.2">
      <c r="B62" s="192"/>
      <c r="C62" s="186"/>
      <c r="D62" s="186"/>
      <c r="E62" s="186"/>
      <c r="F62" s="186"/>
      <c r="G62" s="186"/>
      <c r="H62" s="193"/>
      <c r="I62" s="11"/>
      <c r="M62" s="1"/>
      <c r="N62" s="1"/>
      <c r="O62" s="1"/>
      <c r="P62" s="2"/>
      <c r="Q62" s="2"/>
      <c r="R62" s="2"/>
      <c r="S62" s="2"/>
      <c r="T62" s="1"/>
      <c r="U62" s="1"/>
      <c r="V62" s="1"/>
      <c r="W62" s="1"/>
      <c r="X62" s="1"/>
      <c r="Y62" s="1"/>
      <c r="Z62" s="1"/>
    </row>
    <row r="63" spans="2:26" s="4" customFormat="1" ht="33" customHeight="1" thickBot="1" x14ac:dyDescent="0.25">
      <c r="B63" s="201" t="s">
        <v>31</v>
      </c>
      <c r="C63" s="202"/>
      <c r="E63" s="10"/>
      <c r="F63" s="10"/>
      <c r="G63" s="10"/>
      <c r="H63" s="19"/>
      <c r="I63" s="7"/>
      <c r="J63" s="3"/>
      <c r="K63" s="3"/>
      <c r="L63" s="3"/>
      <c r="M63" s="1"/>
      <c r="N63" s="1"/>
      <c r="O63" s="1"/>
      <c r="P63" s="2"/>
      <c r="Q63" s="2"/>
      <c r="R63" s="2"/>
      <c r="S63" s="2"/>
      <c r="T63" s="1"/>
      <c r="U63" s="1"/>
      <c r="V63" s="1"/>
      <c r="W63" s="1"/>
      <c r="X63" s="1"/>
      <c r="Y63" s="1"/>
      <c r="Z63" s="1"/>
    </row>
    <row r="64" spans="2:26" s="4" customFormat="1" ht="33" customHeight="1" thickBot="1" x14ac:dyDescent="0.25">
      <c r="B64" s="207" t="s">
        <v>30</v>
      </c>
      <c r="C64" s="195"/>
      <c r="D64" s="195"/>
      <c r="E64" s="195"/>
      <c r="F64" s="25"/>
      <c r="G64" s="10"/>
      <c r="H64" s="19"/>
      <c r="I64" s="7"/>
      <c r="J64" s="3"/>
      <c r="K64" s="3"/>
      <c r="L64" s="3"/>
      <c r="M64" s="1"/>
      <c r="N64" s="1"/>
      <c r="O64" s="1"/>
      <c r="P64" s="2"/>
      <c r="Q64" s="2"/>
      <c r="R64" s="2"/>
      <c r="S64" s="2"/>
      <c r="T64" s="1"/>
      <c r="U64" s="1"/>
      <c r="V64" s="1"/>
      <c r="W64" s="1"/>
      <c r="X64" s="1"/>
      <c r="Y64" s="1"/>
      <c r="Z64" s="1"/>
    </row>
    <row r="65" spans="2:26" s="3" customFormat="1" ht="15.75" customHeight="1" thickBot="1" x14ac:dyDescent="0.25">
      <c r="B65" s="192"/>
      <c r="C65" s="186"/>
      <c r="D65" s="186"/>
      <c r="E65" s="186"/>
      <c r="F65" s="186"/>
      <c r="G65" s="186"/>
      <c r="H65" s="193"/>
      <c r="I65" s="11"/>
      <c r="M65" s="1"/>
      <c r="N65" s="1"/>
      <c r="O65" s="1"/>
      <c r="P65" s="2"/>
      <c r="Q65" s="2"/>
      <c r="R65" s="2"/>
      <c r="S65" s="2"/>
      <c r="T65" s="1"/>
      <c r="U65" s="1"/>
      <c r="V65" s="1"/>
      <c r="W65" s="1"/>
      <c r="X65" s="1"/>
      <c r="Y65" s="1"/>
      <c r="Z65" s="1"/>
    </row>
    <row r="66" spans="2:26" s="4" customFormat="1" ht="66" customHeight="1" thickBot="1" x14ac:dyDescent="0.25">
      <c r="B66" s="194" t="s">
        <v>29</v>
      </c>
      <c r="C66" s="195"/>
      <c r="D66" s="195"/>
      <c r="E66" s="195"/>
      <c r="F66" s="25"/>
      <c r="G66" s="24"/>
      <c r="H66" s="23"/>
      <c r="I66" s="22"/>
      <c r="J66" s="3"/>
      <c r="K66" s="3"/>
      <c r="L66" s="3"/>
      <c r="M66" s="1"/>
      <c r="N66" s="1"/>
      <c r="O66" s="1"/>
      <c r="P66" s="2"/>
      <c r="Q66" s="2"/>
      <c r="R66" s="2"/>
      <c r="S66" s="2"/>
      <c r="T66" s="1"/>
      <c r="U66" s="1"/>
      <c r="V66" s="1"/>
      <c r="W66" s="1"/>
      <c r="X66" s="1"/>
      <c r="Y66" s="1"/>
      <c r="Z66" s="1"/>
    </row>
    <row r="67" spans="2:26" s="3" customFormat="1" ht="15.75" customHeight="1" thickBot="1" x14ac:dyDescent="0.25">
      <c r="B67" s="192"/>
      <c r="C67" s="186"/>
      <c r="D67" s="186"/>
      <c r="E67" s="186"/>
      <c r="F67" s="186"/>
      <c r="G67" s="186"/>
      <c r="H67" s="193"/>
      <c r="I67" s="11"/>
      <c r="M67" s="1"/>
      <c r="N67" s="1"/>
      <c r="O67" s="1"/>
      <c r="P67" s="2"/>
      <c r="Q67" s="2"/>
      <c r="R67" s="2"/>
      <c r="S67" s="2"/>
      <c r="T67" s="1"/>
      <c r="U67" s="1"/>
      <c r="V67" s="1"/>
      <c r="W67" s="1"/>
      <c r="X67" s="1"/>
      <c r="Y67" s="1"/>
      <c r="Z67" s="1"/>
    </row>
    <row r="68" spans="2:26" s="4" customFormat="1" ht="33" customHeight="1" thickBot="1" x14ac:dyDescent="0.25">
      <c r="B68" s="209" t="s">
        <v>28</v>
      </c>
      <c r="C68" s="210"/>
      <c r="D68" s="210"/>
      <c r="E68" s="210"/>
      <c r="F68" s="30">
        <f>F64+F66</f>
        <v>0</v>
      </c>
      <c r="G68" s="10"/>
      <c r="H68" s="19"/>
      <c r="I68" s="7"/>
      <c r="J68" s="3"/>
      <c r="K68" s="3"/>
      <c r="L68" s="3"/>
      <c r="M68" s="1"/>
      <c r="N68" s="1"/>
      <c r="O68" s="1"/>
      <c r="P68" s="2"/>
      <c r="Q68" s="2"/>
      <c r="R68" s="2"/>
      <c r="S68" s="2"/>
      <c r="T68" s="1"/>
      <c r="U68" s="1"/>
      <c r="V68" s="1"/>
      <c r="W68" s="1"/>
      <c r="X68" s="1"/>
      <c r="Y68" s="1"/>
      <c r="Z68" s="1"/>
    </row>
    <row r="69" spans="2:26" s="4" customFormat="1" ht="22.5" customHeight="1" x14ac:dyDescent="0.2">
      <c r="B69" s="29"/>
      <c r="C69" s="9"/>
      <c r="D69" s="6"/>
      <c r="E69" s="5"/>
      <c r="F69" s="5"/>
      <c r="G69" s="5"/>
      <c r="H69" s="28"/>
      <c r="I69" s="7"/>
      <c r="J69" s="3"/>
      <c r="K69" s="3"/>
      <c r="L69" s="3"/>
      <c r="M69" s="1"/>
      <c r="N69" s="1"/>
      <c r="O69" s="1"/>
      <c r="P69" s="2"/>
      <c r="Q69" s="2"/>
      <c r="R69" s="2"/>
      <c r="S69" s="2"/>
      <c r="T69" s="1"/>
      <c r="U69" s="1"/>
      <c r="V69" s="1"/>
      <c r="W69" s="1"/>
      <c r="X69" s="1"/>
      <c r="Y69" s="1"/>
      <c r="Z69" s="1"/>
    </row>
    <row r="70" spans="2:26" s="4" customFormat="1" ht="33" customHeight="1" thickBot="1" x14ac:dyDescent="0.25">
      <c r="B70" s="201" t="s">
        <v>27</v>
      </c>
      <c r="C70" s="202"/>
      <c r="E70" s="10"/>
      <c r="F70" s="10"/>
      <c r="G70" s="10"/>
      <c r="H70" s="19"/>
      <c r="I70" s="7"/>
      <c r="J70" s="3"/>
      <c r="K70" s="3"/>
      <c r="L70" s="3"/>
      <c r="M70" s="1"/>
      <c r="N70" s="1"/>
      <c r="O70" s="1"/>
      <c r="P70" s="2"/>
      <c r="Q70" s="2"/>
      <c r="R70" s="2"/>
      <c r="S70" s="2"/>
      <c r="T70" s="1"/>
      <c r="U70" s="1"/>
      <c r="V70" s="1"/>
      <c r="W70" s="1"/>
      <c r="X70" s="1"/>
      <c r="Y70" s="1"/>
      <c r="Z70" s="1"/>
    </row>
    <row r="71" spans="2:26" s="4" customFormat="1" ht="66" customHeight="1" thickBot="1" x14ac:dyDescent="0.25">
      <c r="B71" s="194" t="s">
        <v>26</v>
      </c>
      <c r="C71" s="208"/>
      <c r="D71" s="208"/>
      <c r="E71" s="208"/>
      <c r="F71" s="31"/>
      <c r="G71" s="10"/>
      <c r="H71" s="19"/>
      <c r="I71" s="7"/>
      <c r="J71" s="3"/>
      <c r="K71" s="3"/>
      <c r="L71" s="3"/>
      <c r="M71" s="1"/>
      <c r="N71" s="1"/>
      <c r="O71" s="1"/>
      <c r="P71" s="2"/>
      <c r="Q71" s="2"/>
      <c r="R71" s="2"/>
      <c r="S71" s="2"/>
      <c r="T71" s="1"/>
      <c r="U71" s="1"/>
      <c r="V71" s="1"/>
      <c r="W71" s="1"/>
      <c r="X71" s="1"/>
      <c r="Y71" s="1"/>
      <c r="Z71" s="1"/>
    </row>
    <row r="72" spans="2:26" s="3" customFormat="1" ht="15.75" customHeight="1" thickBot="1" x14ac:dyDescent="0.25">
      <c r="B72" s="192"/>
      <c r="C72" s="186"/>
      <c r="D72" s="186"/>
      <c r="E72" s="186"/>
      <c r="F72" s="186"/>
      <c r="G72" s="186"/>
      <c r="H72" s="193"/>
      <c r="I72" s="11"/>
      <c r="M72" s="1"/>
      <c r="N72" s="1"/>
      <c r="O72" s="1"/>
      <c r="P72" s="2"/>
      <c r="Q72" s="2"/>
      <c r="R72" s="2"/>
      <c r="S72" s="2"/>
      <c r="T72" s="1"/>
      <c r="U72" s="1"/>
      <c r="V72" s="1"/>
      <c r="W72" s="1"/>
      <c r="X72" s="1"/>
      <c r="Y72" s="1"/>
      <c r="Z72" s="1"/>
    </row>
    <row r="73" spans="2:26" s="4" customFormat="1" ht="66" customHeight="1" thickBot="1" x14ac:dyDescent="0.25">
      <c r="B73" s="194" t="s">
        <v>25</v>
      </c>
      <c r="C73" s="208"/>
      <c r="D73" s="208"/>
      <c r="E73" s="208"/>
      <c r="F73" s="31"/>
      <c r="G73" s="10"/>
      <c r="H73" s="19"/>
      <c r="I73" s="7"/>
      <c r="J73" s="3"/>
      <c r="K73" s="3"/>
      <c r="L73" s="3"/>
      <c r="M73" s="1"/>
      <c r="N73" s="1"/>
      <c r="O73" s="1"/>
      <c r="P73" s="2"/>
      <c r="Q73" s="2"/>
      <c r="R73" s="2"/>
      <c r="S73" s="2"/>
      <c r="T73" s="1"/>
      <c r="U73" s="1"/>
      <c r="V73" s="1"/>
      <c r="W73" s="1"/>
      <c r="X73" s="1"/>
      <c r="Y73" s="1"/>
      <c r="Z73" s="1"/>
    </row>
    <row r="74" spans="2:26" s="3" customFormat="1" ht="15.75" customHeight="1" thickBot="1" x14ac:dyDescent="0.25">
      <c r="B74" s="192"/>
      <c r="C74" s="186"/>
      <c r="D74" s="186"/>
      <c r="E74" s="186"/>
      <c r="F74" s="186"/>
      <c r="G74" s="186"/>
      <c r="H74" s="193"/>
      <c r="I74" s="11"/>
      <c r="M74" s="1"/>
      <c r="N74" s="1"/>
      <c r="O74" s="1"/>
      <c r="P74" s="2"/>
      <c r="Q74" s="2"/>
      <c r="R74" s="2"/>
      <c r="S74" s="2"/>
      <c r="T74" s="1"/>
      <c r="U74" s="1"/>
      <c r="V74" s="1"/>
      <c r="W74" s="1"/>
      <c r="X74" s="1"/>
      <c r="Y74" s="1"/>
      <c r="Z74" s="1"/>
    </row>
    <row r="75" spans="2:26" s="4" customFormat="1" ht="33" customHeight="1" thickBot="1" x14ac:dyDescent="0.25">
      <c r="B75" s="209" t="s">
        <v>24</v>
      </c>
      <c r="C75" s="210"/>
      <c r="D75" s="210"/>
      <c r="E75" s="210"/>
      <c r="F75" s="30">
        <f>(F64*F71)*F73</f>
        <v>0</v>
      </c>
      <c r="G75" s="10"/>
      <c r="H75" s="19"/>
      <c r="I75" s="7"/>
      <c r="J75" s="3"/>
      <c r="K75" s="3"/>
      <c r="L75" s="3"/>
      <c r="M75" s="1"/>
      <c r="N75" s="1"/>
      <c r="O75" s="1"/>
      <c r="P75" s="2"/>
      <c r="Q75" s="2"/>
      <c r="R75" s="2"/>
      <c r="S75" s="2"/>
      <c r="T75" s="1"/>
      <c r="U75" s="1"/>
      <c r="V75" s="1"/>
      <c r="W75" s="1"/>
      <c r="X75" s="1"/>
      <c r="Y75" s="1"/>
      <c r="Z75" s="1"/>
    </row>
    <row r="76" spans="2:26" s="4" customFormat="1" ht="22.5" customHeight="1" x14ac:dyDescent="0.2">
      <c r="B76" s="29"/>
      <c r="C76" s="9"/>
      <c r="D76" s="6"/>
      <c r="E76" s="5"/>
      <c r="F76" s="5"/>
      <c r="G76" s="5"/>
      <c r="H76" s="28"/>
      <c r="I76" s="7"/>
      <c r="J76" s="3"/>
      <c r="K76" s="3"/>
      <c r="L76" s="3"/>
      <c r="M76" s="1"/>
      <c r="N76" s="1"/>
      <c r="O76" s="1"/>
      <c r="P76" s="2"/>
      <c r="Q76" s="2"/>
      <c r="R76" s="2"/>
      <c r="S76" s="2"/>
      <c r="T76" s="1"/>
      <c r="U76" s="1"/>
      <c r="V76" s="1"/>
      <c r="W76" s="1"/>
      <c r="X76" s="1"/>
      <c r="Y76" s="1"/>
      <c r="Z76" s="1"/>
    </row>
    <row r="77" spans="2:26" s="4" customFormat="1" ht="33" customHeight="1" thickBot="1" x14ac:dyDescent="0.25">
      <c r="B77" s="201" t="s">
        <v>23</v>
      </c>
      <c r="C77" s="202"/>
      <c r="D77" s="202"/>
      <c r="E77" s="202"/>
      <c r="F77" s="202"/>
      <c r="G77" s="202"/>
      <c r="H77" s="203"/>
      <c r="I77" s="7"/>
      <c r="J77" s="3"/>
      <c r="K77" s="3"/>
      <c r="L77" s="3"/>
      <c r="M77" s="1"/>
      <c r="N77" s="1"/>
      <c r="O77" s="1"/>
      <c r="P77" s="2"/>
      <c r="Q77" s="2"/>
      <c r="R77" s="2"/>
      <c r="S77" s="2"/>
      <c r="T77" s="1"/>
      <c r="U77" s="1"/>
      <c r="V77" s="1"/>
      <c r="W77" s="1"/>
      <c r="X77" s="1"/>
      <c r="Y77" s="1"/>
      <c r="Z77" s="1"/>
    </row>
    <row r="78" spans="2:26" s="4" customFormat="1" ht="33" customHeight="1" thickBot="1" x14ac:dyDescent="0.25">
      <c r="B78" s="196" t="s">
        <v>22</v>
      </c>
      <c r="C78" s="197"/>
      <c r="D78" s="197"/>
      <c r="E78" s="197"/>
      <c r="F78" s="21">
        <f>F68+F75</f>
        <v>0</v>
      </c>
      <c r="G78" s="20" t="s">
        <v>16</v>
      </c>
      <c r="H78" s="19"/>
      <c r="I78" s="7"/>
      <c r="J78" s="3"/>
      <c r="K78" s="3"/>
      <c r="L78" s="3"/>
      <c r="M78" s="1"/>
      <c r="N78" s="1"/>
      <c r="O78" s="1"/>
      <c r="P78" s="2"/>
      <c r="Q78" s="2"/>
      <c r="R78" s="2"/>
      <c r="S78" s="2"/>
      <c r="T78" s="1"/>
      <c r="U78" s="1"/>
      <c r="V78" s="1"/>
      <c r="W78" s="1"/>
      <c r="X78" s="1"/>
      <c r="Y78" s="1"/>
      <c r="Z78" s="1"/>
    </row>
    <row r="79" spans="2:26" s="3" customFormat="1" ht="15.75" customHeight="1" thickBot="1" x14ac:dyDescent="0.25">
      <c r="B79" s="198"/>
      <c r="C79" s="199"/>
      <c r="D79" s="199"/>
      <c r="E79" s="199"/>
      <c r="F79" s="199"/>
      <c r="G79" s="199"/>
      <c r="H79" s="200"/>
      <c r="I79" s="11"/>
      <c r="M79" s="1"/>
      <c r="N79" s="1"/>
      <c r="O79" s="1"/>
      <c r="P79" s="2"/>
      <c r="Q79" s="2"/>
      <c r="R79" s="2"/>
      <c r="S79" s="2"/>
      <c r="T79" s="1"/>
      <c r="U79" s="1"/>
      <c r="V79" s="1"/>
      <c r="W79" s="1"/>
      <c r="X79" s="1"/>
      <c r="Y79" s="1"/>
      <c r="Z79" s="1"/>
    </row>
    <row r="80" spans="2:26" ht="73.5" customHeight="1" thickBot="1" x14ac:dyDescent="0.25">
      <c r="I80" s="11"/>
    </row>
    <row r="81" spans="2:26" ht="43.5" customHeight="1" thickBot="1" x14ac:dyDescent="0.25">
      <c r="B81" s="204" t="s">
        <v>21</v>
      </c>
      <c r="C81" s="205"/>
      <c r="D81" s="205"/>
      <c r="E81" s="205"/>
      <c r="F81" s="205"/>
      <c r="G81" s="205"/>
      <c r="H81" s="206"/>
      <c r="I81" s="11"/>
    </row>
    <row r="82" spans="2:26" s="3" customFormat="1" ht="15.75" customHeight="1" x14ac:dyDescent="0.2">
      <c r="B82" s="192"/>
      <c r="C82" s="186"/>
      <c r="D82" s="186"/>
      <c r="E82" s="186"/>
      <c r="F82" s="186"/>
      <c r="G82" s="186"/>
      <c r="H82" s="193"/>
      <c r="I82" s="11"/>
      <c r="M82" s="1"/>
      <c r="N82" s="1"/>
      <c r="O82" s="1"/>
      <c r="P82" s="2"/>
      <c r="Q82" s="2"/>
      <c r="R82" s="2"/>
      <c r="S82" s="2"/>
      <c r="T82" s="1"/>
      <c r="U82" s="1"/>
      <c r="V82" s="1"/>
      <c r="W82" s="1"/>
      <c r="X82" s="1"/>
      <c r="Y82" s="1"/>
      <c r="Z82" s="1"/>
    </row>
    <row r="83" spans="2:26" s="4" customFormat="1" ht="33" customHeight="1" thickBot="1" x14ac:dyDescent="0.25">
      <c r="B83" s="27" t="s">
        <v>20</v>
      </c>
      <c r="C83" s="26"/>
      <c r="D83" s="26"/>
      <c r="E83" s="26"/>
      <c r="F83" s="26"/>
      <c r="G83" s="10"/>
      <c r="H83" s="19"/>
      <c r="I83" s="7"/>
      <c r="J83" s="3"/>
      <c r="K83" s="3"/>
      <c r="L83" s="3"/>
      <c r="M83" s="1"/>
      <c r="N83" s="1"/>
      <c r="O83" s="1"/>
      <c r="P83" s="2"/>
      <c r="Q83" s="2"/>
      <c r="R83" s="2"/>
      <c r="S83" s="2"/>
      <c r="T83" s="1"/>
      <c r="U83" s="1"/>
      <c r="V83" s="1"/>
      <c r="W83" s="1"/>
      <c r="X83" s="1"/>
      <c r="Y83" s="1"/>
      <c r="Z83" s="1"/>
    </row>
    <row r="84" spans="2:26" s="4" customFormat="1" ht="33" customHeight="1" thickBot="1" x14ac:dyDescent="0.25">
      <c r="B84" s="207" t="s">
        <v>19</v>
      </c>
      <c r="C84" s="195"/>
      <c r="D84" s="195"/>
      <c r="E84" s="195"/>
      <c r="F84" s="25"/>
      <c r="G84" s="10"/>
      <c r="H84" s="19"/>
      <c r="I84" s="7"/>
      <c r="J84" s="3"/>
      <c r="K84" s="3"/>
      <c r="L84" s="3"/>
      <c r="M84" s="1"/>
      <c r="N84" s="1"/>
      <c r="O84" s="1"/>
      <c r="P84" s="2"/>
      <c r="Q84" s="2"/>
      <c r="R84" s="2"/>
      <c r="S84" s="2"/>
      <c r="T84" s="1"/>
      <c r="U84" s="1"/>
      <c r="V84" s="1"/>
      <c r="W84" s="1"/>
      <c r="X84" s="1"/>
      <c r="Y84" s="1"/>
      <c r="Z84" s="1"/>
    </row>
    <row r="85" spans="2:26" s="3" customFormat="1" ht="15.75" customHeight="1" thickBot="1" x14ac:dyDescent="0.25">
      <c r="B85" s="192"/>
      <c r="C85" s="186"/>
      <c r="D85" s="186"/>
      <c r="E85" s="186"/>
      <c r="F85" s="186"/>
      <c r="G85" s="186"/>
      <c r="H85" s="193"/>
      <c r="I85" s="11"/>
      <c r="M85" s="1"/>
      <c r="N85" s="1"/>
      <c r="O85" s="1"/>
      <c r="P85" s="2"/>
      <c r="Q85" s="2"/>
      <c r="R85" s="2"/>
      <c r="S85" s="2"/>
      <c r="T85" s="1"/>
      <c r="U85" s="1"/>
      <c r="V85" s="1"/>
      <c r="W85" s="1"/>
      <c r="X85" s="1"/>
      <c r="Y85" s="1"/>
      <c r="Z85" s="1"/>
    </row>
    <row r="86" spans="2:26" s="4" customFormat="1" ht="66" customHeight="1" thickBot="1" x14ac:dyDescent="0.25">
      <c r="B86" s="194" t="s">
        <v>18</v>
      </c>
      <c r="C86" s="195"/>
      <c r="D86" s="195"/>
      <c r="E86" s="195"/>
      <c r="F86" s="25"/>
      <c r="G86" s="24"/>
      <c r="H86" s="23"/>
      <c r="I86" s="22"/>
      <c r="J86" s="3"/>
      <c r="K86" s="3"/>
      <c r="L86" s="3"/>
      <c r="M86" s="1"/>
      <c r="N86" s="1"/>
      <c r="O86" s="1"/>
      <c r="P86" s="2"/>
      <c r="Q86" s="2"/>
      <c r="R86" s="2"/>
      <c r="S86" s="2"/>
      <c r="T86" s="1"/>
      <c r="U86" s="1"/>
      <c r="V86" s="1"/>
      <c r="W86" s="1"/>
      <c r="X86" s="1"/>
      <c r="Y86" s="1"/>
      <c r="Z86" s="1"/>
    </row>
    <row r="87" spans="2:26" s="3" customFormat="1" ht="15.75" customHeight="1" thickBot="1" x14ac:dyDescent="0.25">
      <c r="B87" s="192"/>
      <c r="C87" s="186"/>
      <c r="D87" s="186"/>
      <c r="E87" s="186"/>
      <c r="F87" s="186"/>
      <c r="G87" s="186"/>
      <c r="H87" s="193"/>
      <c r="I87" s="11"/>
      <c r="M87" s="1"/>
      <c r="N87" s="1"/>
      <c r="O87" s="1"/>
      <c r="P87" s="2"/>
      <c r="Q87" s="2"/>
      <c r="R87" s="2"/>
      <c r="S87" s="2"/>
      <c r="T87" s="1"/>
      <c r="U87" s="1"/>
      <c r="V87" s="1"/>
      <c r="W87" s="1"/>
      <c r="X87" s="1"/>
      <c r="Y87" s="1"/>
      <c r="Z87" s="1"/>
    </row>
    <row r="88" spans="2:26" s="4" customFormat="1" ht="33" customHeight="1" thickBot="1" x14ac:dyDescent="0.25">
      <c r="B88" s="196" t="s">
        <v>17</v>
      </c>
      <c r="C88" s="197"/>
      <c r="D88" s="197"/>
      <c r="E88" s="197"/>
      <c r="F88" s="21">
        <f>F84+F86</f>
        <v>0</v>
      </c>
      <c r="G88" s="20" t="s">
        <v>16</v>
      </c>
      <c r="H88" s="19"/>
      <c r="I88" s="7"/>
      <c r="J88" s="3"/>
      <c r="K88" s="3"/>
      <c r="L88" s="3"/>
      <c r="M88" s="1"/>
      <c r="N88" s="1"/>
      <c r="O88" s="1"/>
      <c r="P88" s="2"/>
      <c r="Q88" s="2"/>
      <c r="R88" s="2"/>
      <c r="S88" s="2"/>
      <c r="T88" s="1"/>
      <c r="U88" s="1"/>
      <c r="V88" s="1"/>
      <c r="W88" s="1"/>
      <c r="X88" s="1"/>
      <c r="Y88" s="1"/>
      <c r="Z88" s="1"/>
    </row>
    <row r="89" spans="2:26" s="3" customFormat="1" ht="15.75" customHeight="1" thickBot="1" x14ac:dyDescent="0.25">
      <c r="B89" s="198"/>
      <c r="C89" s="199"/>
      <c r="D89" s="199"/>
      <c r="E89" s="199"/>
      <c r="F89" s="199"/>
      <c r="G89" s="199"/>
      <c r="H89" s="200"/>
      <c r="I89" s="11"/>
      <c r="M89" s="1"/>
      <c r="N89" s="1"/>
      <c r="O89" s="1"/>
      <c r="P89" s="2"/>
      <c r="Q89" s="2"/>
      <c r="R89" s="2"/>
      <c r="S89" s="2"/>
      <c r="T89" s="1"/>
      <c r="U89" s="1"/>
      <c r="V89" s="1"/>
      <c r="W89" s="1"/>
      <c r="X89" s="1"/>
      <c r="Y89" s="1"/>
      <c r="Z89" s="1"/>
    </row>
    <row r="90" spans="2:26" ht="73.5" customHeight="1" thickBot="1" x14ac:dyDescent="0.25">
      <c r="I90" s="11"/>
    </row>
    <row r="91" spans="2:26" ht="43.5" customHeight="1" thickBot="1" x14ac:dyDescent="0.25">
      <c r="B91" s="188" t="s">
        <v>15</v>
      </c>
      <c r="C91" s="189"/>
      <c r="D91" s="189"/>
      <c r="E91" s="189"/>
      <c r="F91" s="189"/>
      <c r="G91" s="189"/>
      <c r="H91" s="190"/>
      <c r="I91" s="11"/>
    </row>
    <row r="92" spans="2:26" s="3" customFormat="1" ht="15" customHeight="1" x14ac:dyDescent="0.2">
      <c r="B92" s="186"/>
      <c r="C92" s="186"/>
      <c r="D92" s="186"/>
      <c r="E92" s="186"/>
      <c r="F92" s="186"/>
      <c r="G92" s="186"/>
      <c r="H92" s="186"/>
      <c r="I92" s="11"/>
      <c r="M92" s="1"/>
      <c r="N92" s="1"/>
      <c r="O92" s="1"/>
      <c r="P92" s="2"/>
      <c r="Q92" s="2"/>
      <c r="R92" s="2"/>
      <c r="S92" s="2"/>
      <c r="T92" s="1"/>
      <c r="U92" s="1"/>
      <c r="V92" s="1"/>
      <c r="W92" s="1"/>
      <c r="X92" s="1"/>
      <c r="Y92" s="1"/>
      <c r="Z92" s="1"/>
    </row>
    <row r="93" spans="2:26" s="3" customFormat="1" ht="21.75" customHeight="1" x14ac:dyDescent="0.2">
      <c r="B93" s="191" t="s">
        <v>14</v>
      </c>
      <c r="C93" s="191"/>
      <c r="D93" s="191"/>
      <c r="E93" s="191"/>
      <c r="F93" s="191"/>
      <c r="G93" s="191"/>
      <c r="H93" s="191"/>
      <c r="I93" s="11"/>
      <c r="M93" s="1"/>
      <c r="N93" s="1"/>
      <c r="O93" s="1"/>
      <c r="P93" s="2"/>
      <c r="Q93" s="2"/>
      <c r="R93" s="2"/>
      <c r="S93" s="2"/>
      <c r="T93" s="1"/>
      <c r="U93" s="1"/>
      <c r="V93" s="1"/>
      <c r="W93" s="1"/>
      <c r="X93" s="1"/>
      <c r="Y93" s="1"/>
      <c r="Z93" s="1"/>
    </row>
    <row r="94" spans="2:26" s="3" customFormat="1" ht="14.25" customHeight="1" thickBot="1" x14ac:dyDescent="0.25">
      <c r="B94" s="186"/>
      <c r="C94" s="186"/>
      <c r="D94" s="186"/>
      <c r="E94" s="186"/>
      <c r="F94" s="186"/>
      <c r="G94" s="186"/>
      <c r="H94" s="186"/>
      <c r="I94" s="11"/>
      <c r="M94" s="1"/>
      <c r="N94" s="1"/>
      <c r="O94" s="1"/>
      <c r="P94" s="2"/>
      <c r="Q94" s="2"/>
      <c r="R94" s="2"/>
      <c r="S94" s="2"/>
      <c r="T94" s="1"/>
      <c r="U94" s="1"/>
      <c r="V94" s="1"/>
      <c r="W94" s="1"/>
      <c r="X94" s="1"/>
      <c r="Y94" s="1"/>
      <c r="Z94" s="1"/>
    </row>
    <row r="95" spans="2:26" s="3" customFormat="1" ht="46.5" customHeight="1" x14ac:dyDescent="0.2">
      <c r="B95" s="178" t="s">
        <v>7</v>
      </c>
      <c r="C95" s="180" t="s">
        <v>6</v>
      </c>
      <c r="D95" s="182" t="s">
        <v>5</v>
      </c>
      <c r="E95" s="180" t="s">
        <v>4</v>
      </c>
      <c r="F95" s="180"/>
      <c r="G95" s="180" t="s">
        <v>3</v>
      </c>
      <c r="H95" s="184"/>
      <c r="I95" s="11"/>
      <c r="M95" s="1"/>
      <c r="N95" s="1"/>
      <c r="O95" s="1"/>
      <c r="P95" s="2"/>
      <c r="Q95" s="2"/>
      <c r="R95" s="2"/>
      <c r="S95" s="2"/>
      <c r="T95" s="1"/>
      <c r="U95" s="1"/>
      <c r="V95" s="1"/>
      <c r="W95" s="1"/>
      <c r="X95" s="1"/>
      <c r="Y95" s="1"/>
      <c r="Z95" s="1"/>
    </row>
    <row r="96" spans="2:26" s="3" customFormat="1" ht="46.5" customHeight="1" thickBot="1" x14ac:dyDescent="0.25">
      <c r="B96" s="179"/>
      <c r="C96" s="181"/>
      <c r="D96" s="183"/>
      <c r="E96" s="181"/>
      <c r="F96" s="181"/>
      <c r="G96" s="181"/>
      <c r="H96" s="185"/>
      <c r="I96" s="11"/>
      <c r="M96" s="1"/>
      <c r="N96" s="1"/>
      <c r="O96" s="1"/>
      <c r="P96" s="2"/>
      <c r="Q96" s="2"/>
      <c r="R96" s="2"/>
      <c r="S96" s="2"/>
      <c r="T96" s="1"/>
      <c r="U96" s="1"/>
      <c r="V96" s="1"/>
      <c r="W96" s="1"/>
      <c r="X96" s="1"/>
      <c r="Y96" s="1"/>
      <c r="Z96" s="1"/>
    </row>
    <row r="97" spans="2:26" s="3" customFormat="1" ht="18.75" customHeight="1" x14ac:dyDescent="0.2">
      <c r="B97" s="186"/>
      <c r="C97" s="186"/>
      <c r="D97" s="186"/>
      <c r="E97" s="186"/>
      <c r="F97" s="186"/>
      <c r="G97" s="186"/>
      <c r="H97" s="186"/>
      <c r="I97" s="11"/>
      <c r="M97" s="1"/>
      <c r="N97" s="1"/>
      <c r="O97" s="1"/>
      <c r="P97" s="2"/>
      <c r="Q97" s="2"/>
      <c r="R97" s="2"/>
      <c r="S97" s="2"/>
      <c r="T97" s="1"/>
      <c r="U97" s="1"/>
      <c r="V97" s="1"/>
      <c r="W97" s="1"/>
      <c r="X97" s="1"/>
      <c r="Y97" s="1"/>
      <c r="Z97" s="1"/>
    </row>
    <row r="98" spans="2:26" s="3" customFormat="1" ht="21.75" customHeight="1" x14ac:dyDescent="0.2">
      <c r="B98" s="191" t="s">
        <v>13</v>
      </c>
      <c r="C98" s="191"/>
      <c r="D98" s="191"/>
      <c r="E98" s="191"/>
      <c r="F98" s="191"/>
      <c r="G98" s="191"/>
      <c r="H98" s="191"/>
      <c r="I98" s="11"/>
      <c r="M98" s="1"/>
      <c r="N98" s="1"/>
      <c r="O98" s="1"/>
      <c r="P98" s="2"/>
      <c r="Q98" s="2"/>
      <c r="R98" s="2"/>
      <c r="S98" s="2"/>
      <c r="T98" s="1"/>
      <c r="U98" s="1"/>
      <c r="V98" s="1"/>
      <c r="W98" s="1"/>
      <c r="X98" s="1"/>
      <c r="Y98" s="1"/>
      <c r="Z98" s="1"/>
    </row>
    <row r="99" spans="2:26" s="3" customFormat="1" ht="15.75" customHeight="1" x14ac:dyDescent="0.2">
      <c r="B99" s="186"/>
      <c r="C99" s="186"/>
      <c r="D99" s="186"/>
      <c r="E99" s="186"/>
      <c r="F99" s="186"/>
      <c r="G99" s="186"/>
      <c r="H99" s="186"/>
      <c r="I99" s="11"/>
      <c r="M99" s="1"/>
      <c r="N99" s="1"/>
      <c r="O99" s="1"/>
      <c r="P99" s="2"/>
      <c r="Q99" s="2"/>
      <c r="R99" s="2"/>
      <c r="S99" s="2"/>
      <c r="T99" s="1"/>
      <c r="U99" s="1"/>
      <c r="V99" s="1"/>
      <c r="W99" s="1"/>
      <c r="X99" s="1"/>
      <c r="Y99" s="1"/>
      <c r="Z99" s="1"/>
    </row>
    <row r="100" spans="2:26" s="3" customFormat="1" ht="33" customHeight="1" x14ac:dyDescent="0.2">
      <c r="B100" s="175" t="s">
        <v>12</v>
      </c>
      <c r="C100" s="175"/>
      <c r="D100" s="175"/>
      <c r="E100" s="175"/>
      <c r="F100" s="175"/>
      <c r="G100" s="175"/>
      <c r="H100" s="175"/>
      <c r="I100" s="11"/>
      <c r="M100" s="1"/>
      <c r="N100" s="1"/>
      <c r="O100" s="1"/>
      <c r="P100" s="2"/>
      <c r="Q100" s="2"/>
      <c r="R100" s="2"/>
      <c r="S100" s="2"/>
      <c r="T100" s="1"/>
      <c r="U100" s="1"/>
      <c r="V100" s="1"/>
      <c r="W100" s="1"/>
      <c r="X100" s="1"/>
      <c r="Y100" s="1"/>
      <c r="Z100" s="1"/>
    </row>
    <row r="101" spans="2:26" s="4" customFormat="1" ht="33" customHeight="1" x14ac:dyDescent="0.2">
      <c r="B101" s="176" t="s">
        <v>1</v>
      </c>
      <c r="C101" s="176"/>
      <c r="E101" s="10"/>
      <c r="F101" s="10"/>
      <c r="G101" s="10"/>
      <c r="H101" s="10"/>
      <c r="I101" s="7"/>
      <c r="J101" s="3"/>
      <c r="K101" s="3"/>
      <c r="L101" s="3"/>
      <c r="M101" s="1"/>
      <c r="N101" s="1"/>
      <c r="O101" s="1"/>
      <c r="P101" s="2"/>
      <c r="Q101" s="2"/>
      <c r="R101" s="2"/>
      <c r="S101" s="2"/>
      <c r="T101" s="1"/>
      <c r="U101" s="1"/>
      <c r="V101" s="1"/>
      <c r="W101" s="1"/>
      <c r="X101" s="1"/>
      <c r="Y101" s="1"/>
      <c r="Z101" s="1"/>
    </row>
    <row r="102" spans="2:26" s="4" customFormat="1" ht="33" customHeight="1" x14ac:dyDescent="0.2">
      <c r="C102" s="9" t="str">
        <f>CONCATENATE(" $45.000"," + ($",G19,") =")</f>
        <v xml:space="preserve"> $45.000 + ($1.05) =</v>
      </c>
      <c r="D102" s="6">
        <f>(45+G19)</f>
        <v>46.05</v>
      </c>
      <c r="E102" s="5"/>
      <c r="F102" s="5"/>
      <c r="G102" s="5"/>
      <c r="H102" s="5"/>
      <c r="I102" s="7"/>
      <c r="J102" s="3"/>
      <c r="K102" s="3"/>
      <c r="L102" s="3"/>
      <c r="M102" s="1"/>
      <c r="N102" s="1"/>
      <c r="O102" s="1"/>
      <c r="P102" s="2"/>
      <c r="Q102" s="2"/>
      <c r="R102" s="2"/>
      <c r="S102" s="2"/>
      <c r="T102" s="1"/>
      <c r="U102" s="1"/>
      <c r="V102" s="1"/>
      <c r="W102" s="1"/>
      <c r="X102" s="1"/>
      <c r="Y102" s="1"/>
      <c r="Z102" s="1"/>
    </row>
    <row r="103" spans="2:26" s="4" customFormat="1" ht="33" hidden="1" customHeight="1" x14ac:dyDescent="0.2">
      <c r="B103" s="176" t="s">
        <v>11</v>
      </c>
      <c r="C103" s="176"/>
      <c r="D103" s="18"/>
      <c r="E103" s="5"/>
      <c r="F103" s="5"/>
      <c r="G103" s="5"/>
      <c r="H103" s="5"/>
      <c r="I103" s="7"/>
      <c r="J103" s="3"/>
      <c r="K103" s="3"/>
      <c r="L103" s="3"/>
      <c r="M103" s="1"/>
      <c r="N103" s="1"/>
      <c r="O103" s="1"/>
      <c r="P103" s="2"/>
      <c r="Q103" s="2"/>
      <c r="R103" s="2"/>
      <c r="S103" s="2"/>
      <c r="T103" s="1"/>
      <c r="U103" s="1"/>
      <c r="V103" s="1"/>
      <c r="W103" s="1"/>
      <c r="X103" s="1"/>
      <c r="Y103" s="1"/>
      <c r="Z103" s="1"/>
    </row>
    <row r="104" spans="2:26" s="4" customFormat="1" ht="33" hidden="1" customHeight="1" x14ac:dyDescent="0.2">
      <c r="C104" s="17" t="e">
        <f>CONCATENATE(" $45.000"," x ",H42, " =")</f>
        <v>#VALUE!</v>
      </c>
      <c r="D104" s="16" t="e">
        <f>(45*H42)</f>
        <v>#VALUE!</v>
      </c>
      <c r="E104" s="5"/>
      <c r="F104" s="5"/>
      <c r="G104" s="5"/>
      <c r="H104" s="5"/>
      <c r="I104" s="7"/>
      <c r="J104" s="3"/>
      <c r="K104" s="3"/>
      <c r="L104" s="3"/>
      <c r="M104" s="1"/>
      <c r="N104" s="1"/>
      <c r="O104" s="1"/>
      <c r="P104" s="2"/>
      <c r="Q104" s="2"/>
      <c r="R104" s="2"/>
      <c r="S104" s="2"/>
      <c r="T104" s="1"/>
      <c r="U104" s="1"/>
      <c r="V104" s="1"/>
      <c r="W104" s="1"/>
      <c r="X104" s="1"/>
      <c r="Y104" s="1"/>
      <c r="Z104" s="1"/>
    </row>
    <row r="105" spans="2:26" s="4" customFormat="1" ht="33" hidden="1" customHeight="1" x14ac:dyDescent="0.2">
      <c r="C105" s="187" t="e">
        <f>CONCATENATE("$",D104," x 96.25% (Difference of 100% Material Minus Total % Asphalt + Fuel Allowance) =")</f>
        <v>#VALUE!</v>
      </c>
      <c r="D105" s="187"/>
      <c r="E105" s="187"/>
      <c r="F105" s="187"/>
      <c r="G105" s="187"/>
      <c r="H105" s="6" t="e">
        <f>(D104*96.25)/100</f>
        <v>#VALUE!</v>
      </c>
      <c r="I105" s="7"/>
      <c r="J105" s="3"/>
      <c r="K105" s="3"/>
      <c r="L105" s="3"/>
      <c r="M105" s="1"/>
      <c r="N105" s="1"/>
      <c r="O105" s="1" t="e">
        <f>D104*96.25/100</f>
        <v>#VALUE!</v>
      </c>
      <c r="P105" s="2"/>
      <c r="Q105" s="2"/>
      <c r="R105" s="2"/>
      <c r="S105" s="2"/>
      <c r="T105" s="1"/>
      <c r="U105" s="1"/>
      <c r="V105" s="1"/>
      <c r="W105" s="1"/>
      <c r="X105" s="1"/>
      <c r="Y105" s="1"/>
      <c r="Z105" s="1"/>
    </row>
    <row r="106" spans="2:26" s="4" customFormat="1" ht="33" hidden="1" customHeight="1" x14ac:dyDescent="0.2">
      <c r="B106" s="176" t="s">
        <v>10</v>
      </c>
      <c r="C106" s="176"/>
      <c r="D106" s="176"/>
      <c r="E106" s="176"/>
      <c r="F106" s="176"/>
      <c r="G106" s="5"/>
      <c r="H106" s="5"/>
      <c r="I106" s="7"/>
      <c r="J106" s="3"/>
      <c r="K106" s="3"/>
      <c r="L106" s="3"/>
      <c r="M106" s="1"/>
      <c r="N106" s="1"/>
      <c r="O106" s="1"/>
      <c r="P106" s="2"/>
      <c r="Q106" s="2"/>
      <c r="R106" s="2"/>
      <c r="S106" s="2"/>
      <c r="T106" s="1"/>
      <c r="U106" s="1"/>
      <c r="V106" s="1"/>
      <c r="W106" s="1"/>
      <c r="X106" s="1"/>
      <c r="Y106" s="1"/>
      <c r="Z106" s="1"/>
    </row>
    <row r="107" spans="2:26" s="4" customFormat="1" ht="33" hidden="1" customHeight="1" x14ac:dyDescent="0.2">
      <c r="C107" s="15" t="e">
        <f>CONCATENATE("$",D102," + $",H105, "  =")</f>
        <v>#VALUE!</v>
      </c>
      <c r="D107" s="13" t="e">
        <f>D102+H105</f>
        <v>#VALUE!</v>
      </c>
      <c r="E107" s="5"/>
      <c r="F107" s="5"/>
      <c r="G107" s="5"/>
      <c r="H107" s="5"/>
      <c r="I107" s="7"/>
      <c r="J107" s="3"/>
      <c r="K107" s="12"/>
      <c r="L107" s="3"/>
      <c r="M107" s="1"/>
      <c r="N107" s="1"/>
      <c r="O107" s="1"/>
      <c r="P107" s="2"/>
      <c r="Q107" s="2"/>
      <c r="R107" s="2"/>
      <c r="S107" s="2"/>
      <c r="T107" s="1"/>
      <c r="U107" s="1"/>
      <c r="V107" s="1"/>
      <c r="W107" s="1"/>
      <c r="X107" s="1"/>
      <c r="Y107" s="1"/>
      <c r="Z107" s="1"/>
    </row>
    <row r="108" spans="2:26" ht="29.25" customHeight="1" thickBot="1" x14ac:dyDescent="0.25">
      <c r="I108" s="11"/>
    </row>
    <row r="109" spans="2:26" ht="43.5" customHeight="1" thickBot="1" x14ac:dyDescent="0.25">
      <c r="B109" s="188" t="s">
        <v>9</v>
      </c>
      <c r="C109" s="189"/>
      <c r="D109" s="189"/>
      <c r="E109" s="189"/>
      <c r="F109" s="189"/>
      <c r="G109" s="189"/>
      <c r="H109" s="190"/>
      <c r="I109" s="11"/>
    </row>
    <row r="110" spans="2:26" ht="21.75" customHeight="1" x14ac:dyDescent="0.2">
      <c r="B110" s="186"/>
      <c r="C110" s="186"/>
      <c r="D110" s="186"/>
      <c r="E110" s="186"/>
      <c r="F110" s="186"/>
      <c r="G110" s="186"/>
      <c r="H110" s="186"/>
      <c r="I110" s="11"/>
    </row>
    <row r="111" spans="2:26" ht="21.75" customHeight="1" x14ac:dyDescent="0.2">
      <c r="B111" s="191" t="s">
        <v>8</v>
      </c>
      <c r="C111" s="191"/>
      <c r="D111" s="191"/>
      <c r="E111" s="191"/>
      <c r="F111" s="191"/>
      <c r="G111" s="191"/>
      <c r="H111" s="191"/>
      <c r="I111" s="11"/>
    </row>
    <row r="112" spans="2:26" ht="14.25" customHeight="1" thickBot="1" x14ac:dyDescent="0.25">
      <c r="B112" s="186"/>
      <c r="C112" s="186"/>
      <c r="D112" s="186"/>
      <c r="E112" s="186"/>
      <c r="F112" s="186"/>
      <c r="G112" s="186"/>
      <c r="H112" s="186"/>
      <c r="I112" s="11"/>
    </row>
    <row r="113" spans="2:26" ht="46.5" customHeight="1" x14ac:dyDescent="0.2">
      <c r="B113" s="178" t="s">
        <v>7</v>
      </c>
      <c r="C113" s="180" t="s">
        <v>6</v>
      </c>
      <c r="D113" s="182" t="s">
        <v>5</v>
      </c>
      <c r="E113" s="180" t="s">
        <v>4</v>
      </c>
      <c r="F113" s="180"/>
      <c r="G113" s="180" t="s">
        <v>3</v>
      </c>
      <c r="H113" s="184"/>
      <c r="I113" s="11"/>
    </row>
    <row r="114" spans="2:26" ht="46.5" customHeight="1" thickBot="1" x14ac:dyDescent="0.25">
      <c r="B114" s="179"/>
      <c r="C114" s="181"/>
      <c r="D114" s="183"/>
      <c r="E114" s="181"/>
      <c r="F114" s="181"/>
      <c r="G114" s="181"/>
      <c r="H114" s="185"/>
      <c r="I114" s="11"/>
    </row>
    <row r="115" spans="2:26" ht="18.75" customHeight="1" x14ac:dyDescent="0.2">
      <c r="B115" s="186"/>
      <c r="C115" s="186"/>
      <c r="D115" s="186"/>
      <c r="E115" s="186"/>
      <c r="F115" s="186"/>
      <c r="G115" s="186"/>
      <c r="H115" s="186"/>
      <c r="I115" s="11"/>
    </row>
    <row r="116" spans="2:26" ht="33" customHeight="1" x14ac:dyDescent="0.2">
      <c r="B116" s="175" t="s">
        <v>2</v>
      </c>
      <c r="C116" s="175"/>
      <c r="D116" s="175"/>
      <c r="E116" s="175"/>
      <c r="F116" s="175"/>
      <c r="G116" s="175"/>
      <c r="H116" s="175"/>
      <c r="I116" s="11"/>
    </row>
    <row r="117" spans="2:26" s="4" customFormat="1" ht="33" customHeight="1" x14ac:dyDescent="0.2">
      <c r="B117" s="176" t="s">
        <v>1</v>
      </c>
      <c r="C117" s="176"/>
      <c r="E117" s="10"/>
      <c r="F117" s="10"/>
      <c r="G117" s="10"/>
      <c r="H117" s="10"/>
      <c r="I117" s="7"/>
      <c r="J117" s="3"/>
      <c r="K117" s="3"/>
      <c r="L117" s="3"/>
      <c r="M117" s="1"/>
      <c r="N117" s="1"/>
      <c r="O117" s="1"/>
      <c r="P117" s="2"/>
      <c r="Q117" s="2"/>
      <c r="R117" s="2"/>
      <c r="S117" s="2"/>
      <c r="T117" s="1"/>
      <c r="U117" s="1"/>
      <c r="V117" s="1"/>
      <c r="W117" s="1"/>
      <c r="X117" s="1"/>
      <c r="Y117" s="1"/>
      <c r="Z117" s="1"/>
    </row>
    <row r="118" spans="2:26" s="4" customFormat="1" ht="33" customHeight="1" x14ac:dyDescent="0.2">
      <c r="C118" s="9" t="str">
        <f>CONCATENATE(" $45.000"," + ($",G57,") =")</f>
        <v xml:space="preserve"> $45.000 + ($1.96) =</v>
      </c>
      <c r="D118" s="6">
        <f>(45+G57)</f>
        <v>46.96</v>
      </c>
      <c r="E118" s="5"/>
      <c r="F118" s="5"/>
      <c r="G118" s="5"/>
      <c r="H118" s="5"/>
      <c r="I118" s="7"/>
      <c r="J118" s="3"/>
      <c r="K118" s="3"/>
      <c r="L118" s="3"/>
      <c r="M118" s="1"/>
      <c r="N118" s="1"/>
      <c r="O118" s="1"/>
      <c r="P118" s="2"/>
      <c r="Q118" s="2"/>
      <c r="R118" s="2"/>
      <c r="S118" s="2"/>
      <c r="T118" s="1"/>
      <c r="U118" s="1"/>
      <c r="V118" s="1"/>
      <c r="W118" s="1"/>
      <c r="X118" s="1"/>
      <c r="Y118" s="1"/>
      <c r="Z118" s="1"/>
    </row>
    <row r="119" spans="2:26" s="4" customFormat="1" ht="40.5" customHeight="1" x14ac:dyDescent="0.25">
      <c r="B119" s="177" t="s">
        <v>0</v>
      </c>
      <c r="C119" s="177"/>
      <c r="D119" s="8">
        <f>D118</f>
        <v>46.96</v>
      </c>
      <c r="E119" s="5"/>
      <c r="F119" s="5"/>
      <c r="G119" s="5"/>
      <c r="H119" s="5"/>
      <c r="I119" s="7"/>
      <c r="J119" s="3"/>
      <c r="K119" s="3"/>
      <c r="L119" s="3"/>
      <c r="M119" s="1"/>
      <c r="N119" s="1"/>
      <c r="O119" s="1"/>
      <c r="P119" s="2"/>
      <c r="Q119" s="2"/>
      <c r="R119" s="2"/>
      <c r="S119" s="2"/>
      <c r="T119" s="1"/>
      <c r="U119" s="1"/>
      <c r="V119" s="1"/>
      <c r="W119" s="1"/>
      <c r="X119" s="1"/>
      <c r="Y119" s="1"/>
      <c r="Z119" s="1"/>
    </row>
    <row r="120" spans="2:26" s="4" customFormat="1" ht="33" customHeight="1" x14ac:dyDescent="0.2">
      <c r="D120" s="6"/>
      <c r="E120" s="5"/>
      <c r="F120" s="5"/>
      <c r="G120" s="5"/>
      <c r="H120" s="5"/>
      <c r="J120" s="3"/>
      <c r="K120" s="3"/>
      <c r="L120" s="3"/>
      <c r="M120" s="1"/>
      <c r="N120" s="1"/>
      <c r="O120" s="1"/>
      <c r="P120" s="2"/>
      <c r="Q120" s="2"/>
      <c r="R120" s="2"/>
      <c r="S120" s="2"/>
      <c r="T120" s="1"/>
      <c r="U120" s="1"/>
      <c r="V120" s="1"/>
      <c r="W120" s="1"/>
      <c r="X120" s="1"/>
      <c r="Y120" s="1"/>
      <c r="Z120" s="1"/>
    </row>
    <row r="123" spans="2:26" ht="50.25" customHeight="1" x14ac:dyDescent="0.2"/>
    <row r="124" spans="2:26" ht="56.25" customHeight="1" x14ac:dyDescent="0.2"/>
    <row r="125" spans="2:26" ht="18" customHeight="1" x14ac:dyDescent="0.2"/>
    <row r="126" spans="2:26" ht="18" customHeight="1" x14ac:dyDescent="0.2"/>
    <row r="127" spans="2:26" ht="18" customHeight="1" x14ac:dyDescent="0.2"/>
    <row r="128" spans="2:26"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sheetData>
  <sheetProtection formatColumns="0" formatRows="0" selectLockedCells="1"/>
  <mergeCells count="122">
    <mergeCell ref="B1:D1"/>
    <mergeCell ref="C3:E3"/>
    <mergeCell ref="G3:H3"/>
    <mergeCell ref="C4:E4"/>
    <mergeCell ref="G4:H4"/>
    <mergeCell ref="B6:E6"/>
    <mergeCell ref="F6:G6"/>
    <mergeCell ref="S10:S29"/>
    <mergeCell ref="B11:H11"/>
    <mergeCell ref="B12:E12"/>
    <mergeCell ref="B13:H13"/>
    <mergeCell ref="J13:K13"/>
    <mergeCell ref="P13:P15"/>
    <mergeCell ref="M6:N8"/>
    <mergeCell ref="P6:S7"/>
    <mergeCell ref="B7:E7"/>
    <mergeCell ref="B8:H8"/>
    <mergeCell ref="P8:S8"/>
    <mergeCell ref="B9:H9"/>
    <mergeCell ref="J9:K9"/>
    <mergeCell ref="Q13:Q15"/>
    <mergeCell ref="B14:H14"/>
    <mergeCell ref="B15:H15"/>
    <mergeCell ref="B16:H16"/>
    <mergeCell ref="P16:P17"/>
    <mergeCell ref="Q16:Q17"/>
    <mergeCell ref="B17:H17"/>
    <mergeCell ref="B10:C10"/>
    <mergeCell ref="D10:F10"/>
    <mergeCell ref="P10:P12"/>
    <mergeCell ref="Q10:Q12"/>
    <mergeCell ref="G18:H18"/>
    <mergeCell ref="P18:P20"/>
    <mergeCell ref="Q18:Q20"/>
    <mergeCell ref="G19:H19"/>
    <mergeCell ref="G20:H20"/>
    <mergeCell ref="G21:H21"/>
    <mergeCell ref="P21:P23"/>
    <mergeCell ref="Q21:Q23"/>
    <mergeCell ref="G22:H22"/>
    <mergeCell ref="G23:H23"/>
    <mergeCell ref="G24:H24"/>
    <mergeCell ref="P24:P26"/>
    <mergeCell ref="Q24:Q26"/>
    <mergeCell ref="G25:H25"/>
    <mergeCell ref="G26:H26"/>
    <mergeCell ref="G27:H27"/>
    <mergeCell ref="P27:P29"/>
    <mergeCell ref="Q27:Q29"/>
    <mergeCell ref="G28:H28"/>
    <mergeCell ref="G29:H29"/>
    <mergeCell ref="B35:H35"/>
    <mergeCell ref="D36:E36"/>
    <mergeCell ref="B38:D38"/>
    <mergeCell ref="B40:H40"/>
    <mergeCell ref="H42:H52"/>
    <mergeCell ref="B55:H55"/>
    <mergeCell ref="P30:P32"/>
    <mergeCell ref="Q30:Q32"/>
    <mergeCell ref="B31:H31"/>
    <mergeCell ref="B32:H32"/>
    <mergeCell ref="B33:H33"/>
    <mergeCell ref="B34:H34"/>
    <mergeCell ref="B63:C63"/>
    <mergeCell ref="B64:E64"/>
    <mergeCell ref="B65:H65"/>
    <mergeCell ref="B66:E66"/>
    <mergeCell ref="B67:H67"/>
    <mergeCell ref="B68:E68"/>
    <mergeCell ref="G56:H56"/>
    <mergeCell ref="G57:H57"/>
    <mergeCell ref="G58:H58"/>
    <mergeCell ref="G59:H59"/>
    <mergeCell ref="B61:H61"/>
    <mergeCell ref="B62:H62"/>
    <mergeCell ref="B77:H77"/>
    <mergeCell ref="B78:E78"/>
    <mergeCell ref="B79:H79"/>
    <mergeCell ref="B81:H81"/>
    <mergeCell ref="B82:H82"/>
    <mergeCell ref="B84:E84"/>
    <mergeCell ref="B70:C70"/>
    <mergeCell ref="B71:E71"/>
    <mergeCell ref="B72:H72"/>
    <mergeCell ref="B73:E73"/>
    <mergeCell ref="B74:H74"/>
    <mergeCell ref="B75:E75"/>
    <mergeCell ref="B92:H92"/>
    <mergeCell ref="B93:H93"/>
    <mergeCell ref="B94:H94"/>
    <mergeCell ref="B95:B96"/>
    <mergeCell ref="C95:C96"/>
    <mergeCell ref="D95:D96"/>
    <mergeCell ref="E95:F96"/>
    <mergeCell ref="G95:H96"/>
    <mergeCell ref="B85:H85"/>
    <mergeCell ref="B86:E86"/>
    <mergeCell ref="B87:H87"/>
    <mergeCell ref="B88:E88"/>
    <mergeCell ref="B89:H89"/>
    <mergeCell ref="B91:H91"/>
    <mergeCell ref="C105:G105"/>
    <mergeCell ref="B106:F106"/>
    <mergeCell ref="B109:H109"/>
    <mergeCell ref="B110:H110"/>
    <mergeCell ref="B111:H111"/>
    <mergeCell ref="B112:H112"/>
    <mergeCell ref="B97:H97"/>
    <mergeCell ref="B98:H98"/>
    <mergeCell ref="B99:H99"/>
    <mergeCell ref="B100:H100"/>
    <mergeCell ref="B101:C101"/>
    <mergeCell ref="B103:C103"/>
    <mergeCell ref="B116:H116"/>
    <mergeCell ref="B117:C117"/>
    <mergeCell ref="B119:C119"/>
    <mergeCell ref="B113:B114"/>
    <mergeCell ref="C113:C114"/>
    <mergeCell ref="D113:D114"/>
    <mergeCell ref="E113:F114"/>
    <mergeCell ref="G113:H114"/>
    <mergeCell ref="B115:H115"/>
  </mergeCells>
  <dataValidations count="8">
    <dataValidation type="list" allowBlank="1" showInputMessage="1" showErrorMessage="1" sqref="K21 WVQ983001 WLU983001 WBY983001 VSC983001 VIG983001 UYK983001 UOO983001 UES983001 TUW983001 TLA983001 TBE983001 SRI983001 SHM983001 RXQ983001 RNU983001 RDY983001 QUC983001 QKG983001 QAK983001 PQO983001 PGS983001 OWW983001 ONA983001 ODE983001 NTI983001 NJM983001 MZQ983001 MPU983001 MFY983001 LWC983001 LMG983001 LCK983001 KSO983001 KIS983001 JYW983001 JPA983001 JFE983001 IVI983001 ILM983001 IBQ983001 HRU983001 HHY983001 GYC983001 GOG983001 GEK983001 FUO983001 FKS983001 FAW983001 ERA983001 EHE983001 DXI983001 DNM983001 DDQ983001 CTU983001 CJY983001 CAC983001 BQG983001 BGK983001 AWO983001 AMS983001 ACW983001 TA983001 JE983001 K982915 WVQ917465 WLU917465 WBY917465 VSC917465 VIG917465 UYK917465 UOO917465 UES917465 TUW917465 TLA917465 TBE917465 SRI917465 SHM917465 RXQ917465 RNU917465 RDY917465 QUC917465 QKG917465 QAK917465 PQO917465 PGS917465 OWW917465 ONA917465 ODE917465 NTI917465 NJM917465 MZQ917465 MPU917465 MFY917465 LWC917465 LMG917465 LCK917465 KSO917465 KIS917465 JYW917465 JPA917465 JFE917465 IVI917465 ILM917465 IBQ917465 HRU917465 HHY917465 GYC917465 GOG917465 GEK917465 FUO917465 FKS917465 FAW917465 ERA917465 EHE917465 DXI917465 DNM917465 DDQ917465 CTU917465 CJY917465 CAC917465 BQG917465 BGK917465 AWO917465 AMS917465 ACW917465 TA917465 JE917465 K917379 WVQ851929 WLU851929 WBY851929 VSC851929 VIG851929 UYK851929 UOO851929 UES851929 TUW851929 TLA851929 TBE851929 SRI851929 SHM851929 RXQ851929 RNU851929 RDY851929 QUC851929 QKG851929 QAK851929 PQO851929 PGS851929 OWW851929 ONA851929 ODE851929 NTI851929 NJM851929 MZQ851929 MPU851929 MFY851929 LWC851929 LMG851929 LCK851929 KSO851929 KIS851929 JYW851929 JPA851929 JFE851929 IVI851929 ILM851929 IBQ851929 HRU851929 HHY851929 GYC851929 GOG851929 GEK851929 FUO851929 FKS851929 FAW851929 ERA851929 EHE851929 DXI851929 DNM851929 DDQ851929 CTU851929 CJY851929 CAC851929 BQG851929 BGK851929 AWO851929 AMS851929 ACW851929 TA851929 JE851929 K851843 WVQ786393 WLU786393 WBY786393 VSC786393 VIG786393 UYK786393 UOO786393 UES786393 TUW786393 TLA786393 TBE786393 SRI786393 SHM786393 RXQ786393 RNU786393 RDY786393 QUC786393 QKG786393 QAK786393 PQO786393 PGS786393 OWW786393 ONA786393 ODE786393 NTI786393 NJM786393 MZQ786393 MPU786393 MFY786393 LWC786393 LMG786393 LCK786393 KSO786393 KIS786393 JYW786393 JPA786393 JFE786393 IVI786393 ILM786393 IBQ786393 HRU786393 HHY786393 GYC786393 GOG786393 GEK786393 FUO786393 FKS786393 FAW786393 ERA786393 EHE786393 DXI786393 DNM786393 DDQ786393 CTU786393 CJY786393 CAC786393 BQG786393 BGK786393 AWO786393 AMS786393 ACW786393 TA786393 JE786393 K786307 WVQ720857 WLU720857 WBY720857 VSC720857 VIG720857 UYK720857 UOO720857 UES720857 TUW720857 TLA720857 TBE720857 SRI720857 SHM720857 RXQ720857 RNU720857 RDY720857 QUC720857 QKG720857 QAK720857 PQO720857 PGS720857 OWW720857 ONA720857 ODE720857 NTI720857 NJM720857 MZQ720857 MPU720857 MFY720857 LWC720857 LMG720857 LCK720857 KSO720857 KIS720857 JYW720857 JPA720857 JFE720857 IVI720857 ILM720857 IBQ720857 HRU720857 HHY720857 GYC720857 GOG720857 GEK720857 FUO720857 FKS720857 FAW720857 ERA720857 EHE720857 DXI720857 DNM720857 DDQ720857 CTU720857 CJY720857 CAC720857 BQG720857 BGK720857 AWO720857 AMS720857 ACW720857 TA720857 JE720857 K720771 WVQ655321 WLU655321 WBY655321 VSC655321 VIG655321 UYK655321 UOO655321 UES655321 TUW655321 TLA655321 TBE655321 SRI655321 SHM655321 RXQ655321 RNU655321 RDY655321 QUC655321 QKG655321 QAK655321 PQO655321 PGS655321 OWW655321 ONA655321 ODE655321 NTI655321 NJM655321 MZQ655321 MPU655321 MFY655321 LWC655321 LMG655321 LCK655321 KSO655321 KIS655321 JYW655321 JPA655321 JFE655321 IVI655321 ILM655321 IBQ655321 HRU655321 HHY655321 GYC655321 GOG655321 GEK655321 FUO655321 FKS655321 FAW655321 ERA655321 EHE655321 DXI655321 DNM655321 DDQ655321 CTU655321 CJY655321 CAC655321 BQG655321 BGK655321 AWO655321 AMS655321 ACW655321 TA655321 JE655321 K655235 WVQ589785 WLU589785 WBY589785 VSC589785 VIG589785 UYK589785 UOO589785 UES589785 TUW589785 TLA589785 TBE589785 SRI589785 SHM589785 RXQ589785 RNU589785 RDY589785 QUC589785 QKG589785 QAK589785 PQO589785 PGS589785 OWW589785 ONA589785 ODE589785 NTI589785 NJM589785 MZQ589785 MPU589785 MFY589785 LWC589785 LMG589785 LCK589785 KSO589785 KIS589785 JYW589785 JPA589785 JFE589785 IVI589785 ILM589785 IBQ589785 HRU589785 HHY589785 GYC589785 GOG589785 GEK589785 FUO589785 FKS589785 FAW589785 ERA589785 EHE589785 DXI589785 DNM589785 DDQ589785 CTU589785 CJY589785 CAC589785 BQG589785 BGK589785 AWO589785 AMS589785 ACW589785 TA589785 JE589785 K589699 WVQ524249 WLU524249 WBY524249 VSC524249 VIG524249 UYK524249 UOO524249 UES524249 TUW524249 TLA524249 TBE524249 SRI524249 SHM524249 RXQ524249 RNU524249 RDY524249 QUC524249 QKG524249 QAK524249 PQO524249 PGS524249 OWW524249 ONA524249 ODE524249 NTI524249 NJM524249 MZQ524249 MPU524249 MFY524249 LWC524249 LMG524249 LCK524249 KSO524249 KIS524249 JYW524249 JPA524249 JFE524249 IVI524249 ILM524249 IBQ524249 HRU524249 HHY524249 GYC524249 GOG524249 GEK524249 FUO524249 FKS524249 FAW524249 ERA524249 EHE524249 DXI524249 DNM524249 DDQ524249 CTU524249 CJY524249 CAC524249 BQG524249 BGK524249 AWO524249 AMS524249 ACW524249 TA524249 JE524249 K524163 WVQ458713 WLU458713 WBY458713 VSC458713 VIG458713 UYK458713 UOO458713 UES458713 TUW458713 TLA458713 TBE458713 SRI458713 SHM458713 RXQ458713 RNU458713 RDY458713 QUC458713 QKG458713 QAK458713 PQO458713 PGS458713 OWW458713 ONA458713 ODE458713 NTI458713 NJM458713 MZQ458713 MPU458713 MFY458713 LWC458713 LMG458713 LCK458713 KSO458713 KIS458713 JYW458713 JPA458713 JFE458713 IVI458713 ILM458713 IBQ458713 HRU458713 HHY458713 GYC458713 GOG458713 GEK458713 FUO458713 FKS458713 FAW458713 ERA458713 EHE458713 DXI458713 DNM458713 DDQ458713 CTU458713 CJY458713 CAC458713 BQG458713 BGK458713 AWO458713 AMS458713 ACW458713 TA458713 JE458713 K458627 WVQ393177 WLU393177 WBY393177 VSC393177 VIG393177 UYK393177 UOO393177 UES393177 TUW393177 TLA393177 TBE393177 SRI393177 SHM393177 RXQ393177 RNU393177 RDY393177 QUC393177 QKG393177 QAK393177 PQO393177 PGS393177 OWW393177 ONA393177 ODE393177 NTI393177 NJM393177 MZQ393177 MPU393177 MFY393177 LWC393177 LMG393177 LCK393177 KSO393177 KIS393177 JYW393177 JPA393177 JFE393177 IVI393177 ILM393177 IBQ393177 HRU393177 HHY393177 GYC393177 GOG393177 GEK393177 FUO393177 FKS393177 FAW393177 ERA393177 EHE393177 DXI393177 DNM393177 DDQ393177 CTU393177 CJY393177 CAC393177 BQG393177 BGK393177 AWO393177 AMS393177 ACW393177 TA393177 JE393177 K393091 WVQ327641 WLU327641 WBY327641 VSC327641 VIG327641 UYK327641 UOO327641 UES327641 TUW327641 TLA327641 TBE327641 SRI327641 SHM327641 RXQ327641 RNU327641 RDY327641 QUC327641 QKG327641 QAK327641 PQO327641 PGS327641 OWW327641 ONA327641 ODE327641 NTI327641 NJM327641 MZQ327641 MPU327641 MFY327641 LWC327641 LMG327641 LCK327641 KSO327641 KIS327641 JYW327641 JPA327641 JFE327641 IVI327641 ILM327641 IBQ327641 HRU327641 HHY327641 GYC327641 GOG327641 GEK327641 FUO327641 FKS327641 FAW327641 ERA327641 EHE327641 DXI327641 DNM327641 DDQ327641 CTU327641 CJY327641 CAC327641 BQG327641 BGK327641 AWO327641 AMS327641 ACW327641 TA327641 JE327641 K327555 WVQ262105 WLU262105 WBY262105 VSC262105 VIG262105 UYK262105 UOO262105 UES262105 TUW262105 TLA262105 TBE262105 SRI262105 SHM262105 RXQ262105 RNU262105 RDY262105 QUC262105 QKG262105 QAK262105 PQO262105 PGS262105 OWW262105 ONA262105 ODE262105 NTI262105 NJM262105 MZQ262105 MPU262105 MFY262105 LWC262105 LMG262105 LCK262105 KSO262105 KIS262105 JYW262105 JPA262105 JFE262105 IVI262105 ILM262105 IBQ262105 HRU262105 HHY262105 GYC262105 GOG262105 GEK262105 FUO262105 FKS262105 FAW262105 ERA262105 EHE262105 DXI262105 DNM262105 DDQ262105 CTU262105 CJY262105 CAC262105 BQG262105 BGK262105 AWO262105 AMS262105 ACW262105 TA262105 JE262105 K262019 WVQ196569 WLU196569 WBY196569 VSC196569 VIG196569 UYK196569 UOO196569 UES196569 TUW196569 TLA196569 TBE196569 SRI196569 SHM196569 RXQ196569 RNU196569 RDY196569 QUC196569 QKG196569 QAK196569 PQO196569 PGS196569 OWW196569 ONA196569 ODE196569 NTI196569 NJM196569 MZQ196569 MPU196569 MFY196569 LWC196569 LMG196569 LCK196569 KSO196569 KIS196569 JYW196569 JPA196569 JFE196569 IVI196569 ILM196569 IBQ196569 HRU196569 HHY196569 GYC196569 GOG196569 GEK196569 FUO196569 FKS196569 FAW196569 ERA196569 EHE196569 DXI196569 DNM196569 DDQ196569 CTU196569 CJY196569 CAC196569 BQG196569 BGK196569 AWO196569 AMS196569 ACW196569 TA196569 JE196569 K196483 WVQ131033 WLU131033 WBY131033 VSC131033 VIG131033 UYK131033 UOO131033 UES131033 TUW131033 TLA131033 TBE131033 SRI131033 SHM131033 RXQ131033 RNU131033 RDY131033 QUC131033 QKG131033 QAK131033 PQO131033 PGS131033 OWW131033 ONA131033 ODE131033 NTI131033 NJM131033 MZQ131033 MPU131033 MFY131033 LWC131033 LMG131033 LCK131033 KSO131033 KIS131033 JYW131033 JPA131033 JFE131033 IVI131033 ILM131033 IBQ131033 HRU131033 HHY131033 GYC131033 GOG131033 GEK131033 FUO131033 FKS131033 FAW131033 ERA131033 EHE131033 DXI131033 DNM131033 DDQ131033 CTU131033 CJY131033 CAC131033 BQG131033 BGK131033 AWO131033 AMS131033 ACW131033 TA131033 JE131033 K130947 WVQ65497 WLU65497 WBY65497 VSC65497 VIG65497 UYK65497 UOO65497 UES65497 TUW65497 TLA65497 TBE65497 SRI65497 SHM65497 RXQ65497 RNU65497 RDY65497 QUC65497 QKG65497 QAK65497 PQO65497 PGS65497 OWW65497 ONA65497 ODE65497 NTI65497 NJM65497 MZQ65497 MPU65497 MFY65497 LWC65497 LMG65497 LCK65497 KSO65497 KIS65497 JYW65497 JPA65497 JFE65497 IVI65497 ILM65497 IBQ65497 HRU65497 HHY65497 GYC65497 GOG65497 GEK65497 FUO65497 FKS65497 FAW65497 ERA65497 EHE65497 DXI65497 DNM65497 DDQ65497 CTU65497 CJY65497 CAC65497 BQG65497 BGK65497 AWO65497 AMS65497 ACW65497 TA65497 JE65497 K65411 WVQ16 WLU16 WBY16 VSC16 VIG16 UYK16 UOO16 UES16 TUW16 TLA16 TBE16 SRI16 SHM16 RXQ16 RNU16 RDY16 QUC16 QKG16 QAK16 PQO16 PGS16 OWW16 ONA16 ODE16 NTI16 NJM16 MZQ16 MPU16 MFY16 LWC16 LMG16 LCK16 KSO16 KIS16 JYW16 JPA16 JFE16 IVI16 ILM16 IBQ16 HRU16 HHY16 GYC16 GOG16 GEK16 FUO16 FKS16 FAW16 ERA16 EHE16 DXI16 DNM16 DDQ16 CTU16 CJY16 CAC16 BQG16 BGK16 AWO16 AMS16 ACW16 TA16 JE16" xr:uid="{66F0B9B6-3429-490F-9D11-157FB6B48C40}">
      <formula1>$R$10:$R$33</formula1>
    </dataValidation>
    <dataValidation type="list" allowBlank="1" showInputMessage="1" showErrorMessage="1" sqref="K17 WVQ982997 WLU982997 WBY982997 VSC982997 VIG982997 UYK982997 UOO982997 UES982997 TUW982997 TLA982997 TBE982997 SRI982997 SHM982997 RXQ982997 RNU982997 RDY982997 QUC982997 QKG982997 QAK982997 PQO982997 PGS982997 OWW982997 ONA982997 ODE982997 NTI982997 NJM982997 MZQ982997 MPU982997 MFY982997 LWC982997 LMG982997 LCK982997 KSO982997 KIS982997 JYW982997 JPA982997 JFE982997 IVI982997 ILM982997 IBQ982997 HRU982997 HHY982997 GYC982997 GOG982997 GEK982997 FUO982997 FKS982997 FAW982997 ERA982997 EHE982997 DXI982997 DNM982997 DDQ982997 CTU982997 CJY982997 CAC982997 BQG982997 BGK982997 AWO982997 AMS982997 ACW982997 TA982997 JE982997 K982911 WVQ917461 WLU917461 WBY917461 VSC917461 VIG917461 UYK917461 UOO917461 UES917461 TUW917461 TLA917461 TBE917461 SRI917461 SHM917461 RXQ917461 RNU917461 RDY917461 QUC917461 QKG917461 QAK917461 PQO917461 PGS917461 OWW917461 ONA917461 ODE917461 NTI917461 NJM917461 MZQ917461 MPU917461 MFY917461 LWC917461 LMG917461 LCK917461 KSO917461 KIS917461 JYW917461 JPA917461 JFE917461 IVI917461 ILM917461 IBQ917461 HRU917461 HHY917461 GYC917461 GOG917461 GEK917461 FUO917461 FKS917461 FAW917461 ERA917461 EHE917461 DXI917461 DNM917461 DDQ917461 CTU917461 CJY917461 CAC917461 BQG917461 BGK917461 AWO917461 AMS917461 ACW917461 TA917461 JE917461 K917375 WVQ851925 WLU851925 WBY851925 VSC851925 VIG851925 UYK851925 UOO851925 UES851925 TUW851925 TLA851925 TBE851925 SRI851925 SHM851925 RXQ851925 RNU851925 RDY851925 QUC851925 QKG851925 QAK851925 PQO851925 PGS851925 OWW851925 ONA851925 ODE851925 NTI851925 NJM851925 MZQ851925 MPU851925 MFY851925 LWC851925 LMG851925 LCK851925 KSO851925 KIS851925 JYW851925 JPA851925 JFE851925 IVI851925 ILM851925 IBQ851925 HRU851925 HHY851925 GYC851925 GOG851925 GEK851925 FUO851925 FKS851925 FAW851925 ERA851925 EHE851925 DXI851925 DNM851925 DDQ851925 CTU851925 CJY851925 CAC851925 BQG851925 BGK851925 AWO851925 AMS851925 ACW851925 TA851925 JE851925 K851839 WVQ786389 WLU786389 WBY786389 VSC786389 VIG786389 UYK786389 UOO786389 UES786389 TUW786389 TLA786389 TBE786389 SRI786389 SHM786389 RXQ786389 RNU786389 RDY786389 QUC786389 QKG786389 QAK786389 PQO786389 PGS786389 OWW786389 ONA786389 ODE786389 NTI786389 NJM786389 MZQ786389 MPU786389 MFY786389 LWC786389 LMG786389 LCK786389 KSO786389 KIS786389 JYW786389 JPA786389 JFE786389 IVI786389 ILM786389 IBQ786389 HRU786389 HHY786389 GYC786389 GOG786389 GEK786389 FUO786389 FKS786389 FAW786389 ERA786389 EHE786389 DXI786389 DNM786389 DDQ786389 CTU786389 CJY786389 CAC786389 BQG786389 BGK786389 AWO786389 AMS786389 ACW786389 TA786389 JE786389 K786303 WVQ720853 WLU720853 WBY720853 VSC720853 VIG720853 UYK720853 UOO720853 UES720853 TUW720853 TLA720853 TBE720853 SRI720853 SHM720853 RXQ720853 RNU720853 RDY720853 QUC720853 QKG720853 QAK720853 PQO720853 PGS720853 OWW720853 ONA720853 ODE720853 NTI720853 NJM720853 MZQ720853 MPU720853 MFY720853 LWC720853 LMG720853 LCK720853 KSO720853 KIS720853 JYW720853 JPA720853 JFE720853 IVI720853 ILM720853 IBQ720853 HRU720853 HHY720853 GYC720853 GOG720853 GEK720853 FUO720853 FKS720853 FAW720853 ERA720853 EHE720853 DXI720853 DNM720853 DDQ720853 CTU720853 CJY720853 CAC720853 BQG720853 BGK720853 AWO720853 AMS720853 ACW720853 TA720853 JE720853 K720767 WVQ655317 WLU655317 WBY655317 VSC655317 VIG655317 UYK655317 UOO655317 UES655317 TUW655317 TLA655317 TBE655317 SRI655317 SHM655317 RXQ655317 RNU655317 RDY655317 QUC655317 QKG655317 QAK655317 PQO655317 PGS655317 OWW655317 ONA655317 ODE655317 NTI655317 NJM655317 MZQ655317 MPU655317 MFY655317 LWC655317 LMG655317 LCK655317 KSO655317 KIS655317 JYW655317 JPA655317 JFE655317 IVI655317 ILM655317 IBQ655317 HRU655317 HHY655317 GYC655317 GOG655317 GEK655317 FUO655317 FKS655317 FAW655317 ERA655317 EHE655317 DXI655317 DNM655317 DDQ655317 CTU655317 CJY655317 CAC655317 BQG655317 BGK655317 AWO655317 AMS655317 ACW655317 TA655317 JE655317 K655231 WVQ589781 WLU589781 WBY589781 VSC589781 VIG589781 UYK589781 UOO589781 UES589781 TUW589781 TLA589781 TBE589781 SRI589781 SHM589781 RXQ589781 RNU589781 RDY589781 QUC589781 QKG589781 QAK589781 PQO589781 PGS589781 OWW589781 ONA589781 ODE589781 NTI589781 NJM589781 MZQ589781 MPU589781 MFY589781 LWC589781 LMG589781 LCK589781 KSO589781 KIS589781 JYW589781 JPA589781 JFE589781 IVI589781 ILM589781 IBQ589781 HRU589781 HHY589781 GYC589781 GOG589781 GEK589781 FUO589781 FKS589781 FAW589781 ERA589781 EHE589781 DXI589781 DNM589781 DDQ589781 CTU589781 CJY589781 CAC589781 BQG589781 BGK589781 AWO589781 AMS589781 ACW589781 TA589781 JE589781 K589695 WVQ524245 WLU524245 WBY524245 VSC524245 VIG524245 UYK524245 UOO524245 UES524245 TUW524245 TLA524245 TBE524245 SRI524245 SHM524245 RXQ524245 RNU524245 RDY524245 QUC524245 QKG524245 QAK524245 PQO524245 PGS524245 OWW524245 ONA524245 ODE524245 NTI524245 NJM524245 MZQ524245 MPU524245 MFY524245 LWC524245 LMG524245 LCK524245 KSO524245 KIS524245 JYW524245 JPA524245 JFE524245 IVI524245 ILM524245 IBQ524245 HRU524245 HHY524245 GYC524245 GOG524245 GEK524245 FUO524245 FKS524245 FAW524245 ERA524245 EHE524245 DXI524245 DNM524245 DDQ524245 CTU524245 CJY524245 CAC524245 BQG524245 BGK524245 AWO524245 AMS524245 ACW524245 TA524245 JE524245 K524159 WVQ458709 WLU458709 WBY458709 VSC458709 VIG458709 UYK458709 UOO458709 UES458709 TUW458709 TLA458709 TBE458709 SRI458709 SHM458709 RXQ458709 RNU458709 RDY458709 QUC458709 QKG458709 QAK458709 PQO458709 PGS458709 OWW458709 ONA458709 ODE458709 NTI458709 NJM458709 MZQ458709 MPU458709 MFY458709 LWC458709 LMG458709 LCK458709 KSO458709 KIS458709 JYW458709 JPA458709 JFE458709 IVI458709 ILM458709 IBQ458709 HRU458709 HHY458709 GYC458709 GOG458709 GEK458709 FUO458709 FKS458709 FAW458709 ERA458709 EHE458709 DXI458709 DNM458709 DDQ458709 CTU458709 CJY458709 CAC458709 BQG458709 BGK458709 AWO458709 AMS458709 ACW458709 TA458709 JE458709 K458623 WVQ393173 WLU393173 WBY393173 VSC393173 VIG393173 UYK393173 UOO393173 UES393173 TUW393173 TLA393173 TBE393173 SRI393173 SHM393173 RXQ393173 RNU393173 RDY393173 QUC393173 QKG393173 QAK393173 PQO393173 PGS393173 OWW393173 ONA393173 ODE393173 NTI393173 NJM393173 MZQ393173 MPU393173 MFY393173 LWC393173 LMG393173 LCK393173 KSO393173 KIS393173 JYW393173 JPA393173 JFE393173 IVI393173 ILM393173 IBQ393173 HRU393173 HHY393173 GYC393173 GOG393173 GEK393173 FUO393173 FKS393173 FAW393173 ERA393173 EHE393173 DXI393173 DNM393173 DDQ393173 CTU393173 CJY393173 CAC393173 BQG393173 BGK393173 AWO393173 AMS393173 ACW393173 TA393173 JE393173 K393087 WVQ327637 WLU327637 WBY327637 VSC327637 VIG327637 UYK327637 UOO327637 UES327637 TUW327637 TLA327637 TBE327637 SRI327637 SHM327637 RXQ327637 RNU327637 RDY327637 QUC327637 QKG327637 QAK327637 PQO327637 PGS327637 OWW327637 ONA327637 ODE327637 NTI327637 NJM327637 MZQ327637 MPU327637 MFY327637 LWC327637 LMG327637 LCK327637 KSO327637 KIS327637 JYW327637 JPA327637 JFE327637 IVI327637 ILM327637 IBQ327637 HRU327637 HHY327637 GYC327637 GOG327637 GEK327637 FUO327637 FKS327637 FAW327637 ERA327637 EHE327637 DXI327637 DNM327637 DDQ327637 CTU327637 CJY327637 CAC327637 BQG327637 BGK327637 AWO327637 AMS327637 ACW327637 TA327637 JE327637 K327551 WVQ262101 WLU262101 WBY262101 VSC262101 VIG262101 UYK262101 UOO262101 UES262101 TUW262101 TLA262101 TBE262101 SRI262101 SHM262101 RXQ262101 RNU262101 RDY262101 QUC262101 QKG262101 QAK262101 PQO262101 PGS262101 OWW262101 ONA262101 ODE262101 NTI262101 NJM262101 MZQ262101 MPU262101 MFY262101 LWC262101 LMG262101 LCK262101 KSO262101 KIS262101 JYW262101 JPA262101 JFE262101 IVI262101 ILM262101 IBQ262101 HRU262101 HHY262101 GYC262101 GOG262101 GEK262101 FUO262101 FKS262101 FAW262101 ERA262101 EHE262101 DXI262101 DNM262101 DDQ262101 CTU262101 CJY262101 CAC262101 BQG262101 BGK262101 AWO262101 AMS262101 ACW262101 TA262101 JE262101 K262015 WVQ196565 WLU196565 WBY196565 VSC196565 VIG196565 UYK196565 UOO196565 UES196565 TUW196565 TLA196565 TBE196565 SRI196565 SHM196565 RXQ196565 RNU196565 RDY196565 QUC196565 QKG196565 QAK196565 PQO196565 PGS196565 OWW196565 ONA196565 ODE196565 NTI196565 NJM196565 MZQ196565 MPU196565 MFY196565 LWC196565 LMG196565 LCK196565 KSO196565 KIS196565 JYW196565 JPA196565 JFE196565 IVI196565 ILM196565 IBQ196565 HRU196565 HHY196565 GYC196565 GOG196565 GEK196565 FUO196565 FKS196565 FAW196565 ERA196565 EHE196565 DXI196565 DNM196565 DDQ196565 CTU196565 CJY196565 CAC196565 BQG196565 BGK196565 AWO196565 AMS196565 ACW196565 TA196565 JE196565 K196479 WVQ131029 WLU131029 WBY131029 VSC131029 VIG131029 UYK131029 UOO131029 UES131029 TUW131029 TLA131029 TBE131029 SRI131029 SHM131029 RXQ131029 RNU131029 RDY131029 QUC131029 QKG131029 QAK131029 PQO131029 PGS131029 OWW131029 ONA131029 ODE131029 NTI131029 NJM131029 MZQ131029 MPU131029 MFY131029 LWC131029 LMG131029 LCK131029 KSO131029 KIS131029 JYW131029 JPA131029 JFE131029 IVI131029 ILM131029 IBQ131029 HRU131029 HHY131029 GYC131029 GOG131029 GEK131029 FUO131029 FKS131029 FAW131029 ERA131029 EHE131029 DXI131029 DNM131029 DDQ131029 CTU131029 CJY131029 CAC131029 BQG131029 BGK131029 AWO131029 AMS131029 ACW131029 TA131029 JE131029 K130943 WVQ65493 WLU65493 WBY65493 VSC65493 VIG65493 UYK65493 UOO65493 UES65493 TUW65493 TLA65493 TBE65493 SRI65493 SHM65493 RXQ65493 RNU65493 RDY65493 QUC65493 QKG65493 QAK65493 PQO65493 PGS65493 OWW65493 ONA65493 ODE65493 NTI65493 NJM65493 MZQ65493 MPU65493 MFY65493 LWC65493 LMG65493 LCK65493 KSO65493 KIS65493 JYW65493 JPA65493 JFE65493 IVI65493 ILM65493 IBQ65493 HRU65493 HHY65493 GYC65493 GOG65493 GEK65493 FUO65493 FKS65493 FAW65493 ERA65493 EHE65493 DXI65493 DNM65493 DDQ65493 CTU65493 CJY65493 CAC65493 BQG65493 BGK65493 AWO65493 AMS65493 ACW65493 TA65493 JE65493 K65407 WVQ12 WLU12 WBY12 VSC12 VIG12 UYK12 UOO12 UES12 TUW12 TLA12 TBE12 SRI12 SHM12 RXQ12 RNU12 RDY12 QUC12 QKG12 QAK12 PQO12 PGS12 OWW12 ONA12 ODE12 NTI12 NJM12 MZQ12 MPU12 MFY12 LWC12 LMG12 LCK12 KSO12 KIS12 JYW12 JPA12 JFE12 IVI12 ILM12 IBQ12 HRU12 HHY12 GYC12 GOG12 GEK12 FUO12 FKS12 FAW12 ERA12 EHE12 DXI12 DNM12 DDQ12 CTU12 CJY12 CAC12 BQG12 BGK12 AWO12 AMS12 ACW12 TA12 JE12" xr:uid="{660BE40A-247A-489F-8DF6-7CBDBEF233A7}">
      <formula1>$P$10:$P$33</formula1>
    </dataValidation>
    <dataValidation type="list" allowBlank="1" showInputMessage="1" showErrorMessage="1" sqref="K18 WVQ982998 WLU982998 WBY982998 VSC982998 VIG982998 UYK982998 UOO982998 UES982998 TUW982998 TLA982998 TBE982998 SRI982998 SHM982998 RXQ982998 RNU982998 RDY982998 QUC982998 QKG982998 QAK982998 PQO982998 PGS982998 OWW982998 ONA982998 ODE982998 NTI982998 NJM982998 MZQ982998 MPU982998 MFY982998 LWC982998 LMG982998 LCK982998 KSO982998 KIS982998 JYW982998 JPA982998 JFE982998 IVI982998 ILM982998 IBQ982998 HRU982998 HHY982998 GYC982998 GOG982998 GEK982998 FUO982998 FKS982998 FAW982998 ERA982998 EHE982998 DXI982998 DNM982998 DDQ982998 CTU982998 CJY982998 CAC982998 BQG982998 BGK982998 AWO982998 AMS982998 ACW982998 TA982998 JE982998 K982912 WVQ917462 WLU917462 WBY917462 VSC917462 VIG917462 UYK917462 UOO917462 UES917462 TUW917462 TLA917462 TBE917462 SRI917462 SHM917462 RXQ917462 RNU917462 RDY917462 QUC917462 QKG917462 QAK917462 PQO917462 PGS917462 OWW917462 ONA917462 ODE917462 NTI917462 NJM917462 MZQ917462 MPU917462 MFY917462 LWC917462 LMG917462 LCK917462 KSO917462 KIS917462 JYW917462 JPA917462 JFE917462 IVI917462 ILM917462 IBQ917462 HRU917462 HHY917462 GYC917462 GOG917462 GEK917462 FUO917462 FKS917462 FAW917462 ERA917462 EHE917462 DXI917462 DNM917462 DDQ917462 CTU917462 CJY917462 CAC917462 BQG917462 BGK917462 AWO917462 AMS917462 ACW917462 TA917462 JE917462 K917376 WVQ851926 WLU851926 WBY851926 VSC851926 VIG851926 UYK851926 UOO851926 UES851926 TUW851926 TLA851926 TBE851926 SRI851926 SHM851926 RXQ851926 RNU851926 RDY851926 QUC851926 QKG851926 QAK851926 PQO851926 PGS851926 OWW851926 ONA851926 ODE851926 NTI851926 NJM851926 MZQ851926 MPU851926 MFY851926 LWC851926 LMG851926 LCK851926 KSO851926 KIS851926 JYW851926 JPA851926 JFE851926 IVI851926 ILM851926 IBQ851926 HRU851926 HHY851926 GYC851926 GOG851926 GEK851926 FUO851926 FKS851926 FAW851926 ERA851926 EHE851926 DXI851926 DNM851926 DDQ851926 CTU851926 CJY851926 CAC851926 BQG851926 BGK851926 AWO851926 AMS851926 ACW851926 TA851926 JE851926 K851840 WVQ786390 WLU786390 WBY786390 VSC786390 VIG786390 UYK786390 UOO786390 UES786390 TUW786390 TLA786390 TBE786390 SRI786390 SHM786390 RXQ786390 RNU786390 RDY786390 QUC786390 QKG786390 QAK786390 PQO786390 PGS786390 OWW786390 ONA786390 ODE786390 NTI786390 NJM786390 MZQ786390 MPU786390 MFY786390 LWC786390 LMG786390 LCK786390 KSO786390 KIS786390 JYW786390 JPA786390 JFE786390 IVI786390 ILM786390 IBQ786390 HRU786390 HHY786390 GYC786390 GOG786390 GEK786390 FUO786390 FKS786390 FAW786390 ERA786390 EHE786390 DXI786390 DNM786390 DDQ786390 CTU786390 CJY786390 CAC786390 BQG786390 BGK786390 AWO786390 AMS786390 ACW786390 TA786390 JE786390 K786304 WVQ720854 WLU720854 WBY720854 VSC720854 VIG720854 UYK720854 UOO720854 UES720854 TUW720854 TLA720854 TBE720854 SRI720854 SHM720854 RXQ720854 RNU720854 RDY720854 QUC720854 QKG720854 QAK720854 PQO720854 PGS720854 OWW720854 ONA720854 ODE720854 NTI720854 NJM720854 MZQ720854 MPU720854 MFY720854 LWC720854 LMG720854 LCK720854 KSO720854 KIS720854 JYW720854 JPA720854 JFE720854 IVI720854 ILM720854 IBQ720854 HRU720854 HHY720854 GYC720854 GOG720854 GEK720854 FUO720854 FKS720854 FAW720854 ERA720854 EHE720854 DXI720854 DNM720854 DDQ720854 CTU720854 CJY720854 CAC720854 BQG720854 BGK720854 AWO720854 AMS720854 ACW720854 TA720854 JE720854 K720768 WVQ655318 WLU655318 WBY655318 VSC655318 VIG655318 UYK655318 UOO655318 UES655318 TUW655318 TLA655318 TBE655318 SRI655318 SHM655318 RXQ655318 RNU655318 RDY655318 QUC655318 QKG655318 QAK655318 PQO655318 PGS655318 OWW655318 ONA655318 ODE655318 NTI655318 NJM655318 MZQ655318 MPU655318 MFY655318 LWC655318 LMG655318 LCK655318 KSO655318 KIS655318 JYW655318 JPA655318 JFE655318 IVI655318 ILM655318 IBQ655318 HRU655318 HHY655318 GYC655318 GOG655318 GEK655318 FUO655318 FKS655318 FAW655318 ERA655318 EHE655318 DXI655318 DNM655318 DDQ655318 CTU655318 CJY655318 CAC655318 BQG655318 BGK655318 AWO655318 AMS655318 ACW655318 TA655318 JE655318 K655232 WVQ589782 WLU589782 WBY589782 VSC589782 VIG589782 UYK589782 UOO589782 UES589782 TUW589782 TLA589782 TBE589782 SRI589782 SHM589782 RXQ589782 RNU589782 RDY589782 QUC589782 QKG589782 QAK589782 PQO589782 PGS589782 OWW589782 ONA589782 ODE589782 NTI589782 NJM589782 MZQ589782 MPU589782 MFY589782 LWC589782 LMG589782 LCK589782 KSO589782 KIS589782 JYW589782 JPA589782 JFE589782 IVI589782 ILM589782 IBQ589782 HRU589782 HHY589782 GYC589782 GOG589782 GEK589782 FUO589782 FKS589782 FAW589782 ERA589782 EHE589782 DXI589782 DNM589782 DDQ589782 CTU589782 CJY589782 CAC589782 BQG589782 BGK589782 AWO589782 AMS589782 ACW589782 TA589782 JE589782 K589696 WVQ524246 WLU524246 WBY524246 VSC524246 VIG524246 UYK524246 UOO524246 UES524246 TUW524246 TLA524246 TBE524246 SRI524246 SHM524246 RXQ524246 RNU524246 RDY524246 QUC524246 QKG524246 QAK524246 PQO524246 PGS524246 OWW524246 ONA524246 ODE524246 NTI524246 NJM524246 MZQ524246 MPU524246 MFY524246 LWC524246 LMG524246 LCK524246 KSO524246 KIS524246 JYW524246 JPA524246 JFE524246 IVI524246 ILM524246 IBQ524246 HRU524246 HHY524246 GYC524246 GOG524246 GEK524246 FUO524246 FKS524246 FAW524246 ERA524246 EHE524246 DXI524246 DNM524246 DDQ524246 CTU524246 CJY524246 CAC524246 BQG524246 BGK524246 AWO524246 AMS524246 ACW524246 TA524246 JE524246 K524160 WVQ458710 WLU458710 WBY458710 VSC458710 VIG458710 UYK458710 UOO458710 UES458710 TUW458710 TLA458710 TBE458710 SRI458710 SHM458710 RXQ458710 RNU458710 RDY458710 QUC458710 QKG458710 QAK458710 PQO458710 PGS458710 OWW458710 ONA458710 ODE458710 NTI458710 NJM458710 MZQ458710 MPU458710 MFY458710 LWC458710 LMG458710 LCK458710 KSO458710 KIS458710 JYW458710 JPA458710 JFE458710 IVI458710 ILM458710 IBQ458710 HRU458710 HHY458710 GYC458710 GOG458710 GEK458710 FUO458710 FKS458710 FAW458710 ERA458710 EHE458710 DXI458710 DNM458710 DDQ458710 CTU458710 CJY458710 CAC458710 BQG458710 BGK458710 AWO458710 AMS458710 ACW458710 TA458710 JE458710 K458624 WVQ393174 WLU393174 WBY393174 VSC393174 VIG393174 UYK393174 UOO393174 UES393174 TUW393174 TLA393174 TBE393174 SRI393174 SHM393174 RXQ393174 RNU393174 RDY393174 QUC393174 QKG393174 QAK393174 PQO393174 PGS393174 OWW393174 ONA393174 ODE393174 NTI393174 NJM393174 MZQ393174 MPU393174 MFY393174 LWC393174 LMG393174 LCK393174 KSO393174 KIS393174 JYW393174 JPA393174 JFE393174 IVI393174 ILM393174 IBQ393174 HRU393174 HHY393174 GYC393174 GOG393174 GEK393174 FUO393174 FKS393174 FAW393174 ERA393174 EHE393174 DXI393174 DNM393174 DDQ393174 CTU393174 CJY393174 CAC393174 BQG393174 BGK393174 AWO393174 AMS393174 ACW393174 TA393174 JE393174 K393088 WVQ327638 WLU327638 WBY327638 VSC327638 VIG327638 UYK327638 UOO327638 UES327638 TUW327638 TLA327638 TBE327638 SRI327638 SHM327638 RXQ327638 RNU327638 RDY327638 QUC327638 QKG327638 QAK327638 PQO327638 PGS327638 OWW327638 ONA327638 ODE327638 NTI327638 NJM327638 MZQ327638 MPU327638 MFY327638 LWC327638 LMG327638 LCK327638 KSO327638 KIS327638 JYW327638 JPA327638 JFE327638 IVI327638 ILM327638 IBQ327638 HRU327638 HHY327638 GYC327638 GOG327638 GEK327638 FUO327638 FKS327638 FAW327638 ERA327638 EHE327638 DXI327638 DNM327638 DDQ327638 CTU327638 CJY327638 CAC327638 BQG327638 BGK327638 AWO327638 AMS327638 ACW327638 TA327638 JE327638 K327552 WVQ262102 WLU262102 WBY262102 VSC262102 VIG262102 UYK262102 UOO262102 UES262102 TUW262102 TLA262102 TBE262102 SRI262102 SHM262102 RXQ262102 RNU262102 RDY262102 QUC262102 QKG262102 QAK262102 PQO262102 PGS262102 OWW262102 ONA262102 ODE262102 NTI262102 NJM262102 MZQ262102 MPU262102 MFY262102 LWC262102 LMG262102 LCK262102 KSO262102 KIS262102 JYW262102 JPA262102 JFE262102 IVI262102 ILM262102 IBQ262102 HRU262102 HHY262102 GYC262102 GOG262102 GEK262102 FUO262102 FKS262102 FAW262102 ERA262102 EHE262102 DXI262102 DNM262102 DDQ262102 CTU262102 CJY262102 CAC262102 BQG262102 BGK262102 AWO262102 AMS262102 ACW262102 TA262102 JE262102 K262016 WVQ196566 WLU196566 WBY196566 VSC196566 VIG196566 UYK196566 UOO196566 UES196566 TUW196566 TLA196566 TBE196566 SRI196566 SHM196566 RXQ196566 RNU196566 RDY196566 QUC196566 QKG196566 QAK196566 PQO196566 PGS196566 OWW196566 ONA196566 ODE196566 NTI196566 NJM196566 MZQ196566 MPU196566 MFY196566 LWC196566 LMG196566 LCK196566 KSO196566 KIS196566 JYW196566 JPA196566 JFE196566 IVI196566 ILM196566 IBQ196566 HRU196566 HHY196566 GYC196566 GOG196566 GEK196566 FUO196566 FKS196566 FAW196566 ERA196566 EHE196566 DXI196566 DNM196566 DDQ196566 CTU196566 CJY196566 CAC196566 BQG196566 BGK196566 AWO196566 AMS196566 ACW196566 TA196566 JE196566 K196480 WVQ131030 WLU131030 WBY131030 VSC131030 VIG131030 UYK131030 UOO131030 UES131030 TUW131030 TLA131030 TBE131030 SRI131030 SHM131030 RXQ131030 RNU131030 RDY131030 QUC131030 QKG131030 QAK131030 PQO131030 PGS131030 OWW131030 ONA131030 ODE131030 NTI131030 NJM131030 MZQ131030 MPU131030 MFY131030 LWC131030 LMG131030 LCK131030 KSO131030 KIS131030 JYW131030 JPA131030 JFE131030 IVI131030 ILM131030 IBQ131030 HRU131030 HHY131030 GYC131030 GOG131030 GEK131030 FUO131030 FKS131030 FAW131030 ERA131030 EHE131030 DXI131030 DNM131030 DDQ131030 CTU131030 CJY131030 CAC131030 BQG131030 BGK131030 AWO131030 AMS131030 ACW131030 TA131030 JE131030 K130944 WVQ65494 WLU65494 WBY65494 VSC65494 VIG65494 UYK65494 UOO65494 UES65494 TUW65494 TLA65494 TBE65494 SRI65494 SHM65494 RXQ65494 RNU65494 RDY65494 QUC65494 QKG65494 QAK65494 PQO65494 PGS65494 OWW65494 ONA65494 ODE65494 NTI65494 NJM65494 MZQ65494 MPU65494 MFY65494 LWC65494 LMG65494 LCK65494 KSO65494 KIS65494 JYW65494 JPA65494 JFE65494 IVI65494 ILM65494 IBQ65494 HRU65494 HHY65494 GYC65494 GOG65494 GEK65494 FUO65494 FKS65494 FAW65494 ERA65494 EHE65494 DXI65494 DNM65494 DDQ65494 CTU65494 CJY65494 CAC65494 BQG65494 BGK65494 AWO65494 AMS65494 ACW65494 TA65494 JE65494 K65408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JE13" xr:uid="{8F8E80E3-FAF3-4DEB-8BC5-76145C4EEE88}">
      <formula1>$Q$10:$Q$33</formula1>
    </dataValidation>
    <dataValidation type="list" allowBlank="1" showInputMessage="1" showErrorMessage="1" sqref="WVQ982989 WLU982989 WBY982989 VSC982989 VIG982989 UYK982989 UOO982989 UES982989 TUW982989 TLA982989 TBE982989 SRI982989 SHM982989 RXQ982989 RNU982989 RDY982989 QUC982989 QKG982989 QAK982989 PQO982989 PGS982989 OWW982989 ONA982989 ODE982989 NTI982989 NJM982989 MZQ982989 MPU982989 MFY982989 LWC982989 LMG982989 LCK982989 KSO982989 KIS982989 JYW982989 JPA982989 JFE982989 IVI982989 ILM982989 IBQ982989 HRU982989 HHY982989 GYC982989 GOG982989 GEK982989 FUO982989 FKS982989 FAW982989 ERA982989 EHE982989 DXI982989 DNM982989 DDQ982989 CTU982989 CJY982989 CAC982989 BQG982989 BGK982989 AWO982989 AMS982989 ACW982989 TA982989 JE982989 K982903 WVQ917453 WLU917453 WBY917453 VSC917453 VIG917453 UYK917453 UOO917453 UES917453 TUW917453 TLA917453 TBE917453 SRI917453 SHM917453 RXQ917453 RNU917453 RDY917453 QUC917453 QKG917453 QAK917453 PQO917453 PGS917453 OWW917453 ONA917453 ODE917453 NTI917453 NJM917453 MZQ917453 MPU917453 MFY917453 LWC917453 LMG917453 LCK917453 KSO917453 KIS917453 JYW917453 JPA917453 JFE917453 IVI917453 ILM917453 IBQ917453 HRU917453 HHY917453 GYC917453 GOG917453 GEK917453 FUO917453 FKS917453 FAW917453 ERA917453 EHE917453 DXI917453 DNM917453 DDQ917453 CTU917453 CJY917453 CAC917453 BQG917453 BGK917453 AWO917453 AMS917453 ACW917453 TA917453 JE917453 K917367 WVQ851917 WLU851917 WBY851917 VSC851917 VIG851917 UYK851917 UOO851917 UES851917 TUW851917 TLA851917 TBE851917 SRI851917 SHM851917 RXQ851917 RNU851917 RDY851917 QUC851917 QKG851917 QAK851917 PQO851917 PGS851917 OWW851917 ONA851917 ODE851917 NTI851917 NJM851917 MZQ851917 MPU851917 MFY851917 LWC851917 LMG851917 LCK851917 KSO851917 KIS851917 JYW851917 JPA851917 JFE851917 IVI851917 ILM851917 IBQ851917 HRU851917 HHY851917 GYC851917 GOG851917 GEK851917 FUO851917 FKS851917 FAW851917 ERA851917 EHE851917 DXI851917 DNM851917 DDQ851917 CTU851917 CJY851917 CAC851917 BQG851917 BGK851917 AWO851917 AMS851917 ACW851917 TA851917 JE851917 K851831 WVQ786381 WLU786381 WBY786381 VSC786381 VIG786381 UYK786381 UOO786381 UES786381 TUW786381 TLA786381 TBE786381 SRI786381 SHM786381 RXQ786381 RNU786381 RDY786381 QUC786381 QKG786381 QAK786381 PQO786381 PGS786381 OWW786381 ONA786381 ODE786381 NTI786381 NJM786381 MZQ786381 MPU786381 MFY786381 LWC786381 LMG786381 LCK786381 KSO786381 KIS786381 JYW786381 JPA786381 JFE786381 IVI786381 ILM786381 IBQ786381 HRU786381 HHY786381 GYC786381 GOG786381 GEK786381 FUO786381 FKS786381 FAW786381 ERA786381 EHE786381 DXI786381 DNM786381 DDQ786381 CTU786381 CJY786381 CAC786381 BQG786381 BGK786381 AWO786381 AMS786381 ACW786381 TA786381 JE786381 K786295 WVQ720845 WLU720845 WBY720845 VSC720845 VIG720845 UYK720845 UOO720845 UES720845 TUW720845 TLA720845 TBE720845 SRI720845 SHM720845 RXQ720845 RNU720845 RDY720845 QUC720845 QKG720845 QAK720845 PQO720845 PGS720845 OWW720845 ONA720845 ODE720845 NTI720845 NJM720845 MZQ720845 MPU720845 MFY720845 LWC720845 LMG720845 LCK720845 KSO720845 KIS720845 JYW720845 JPA720845 JFE720845 IVI720845 ILM720845 IBQ720845 HRU720845 HHY720845 GYC720845 GOG720845 GEK720845 FUO720845 FKS720845 FAW720845 ERA720845 EHE720845 DXI720845 DNM720845 DDQ720845 CTU720845 CJY720845 CAC720845 BQG720845 BGK720845 AWO720845 AMS720845 ACW720845 TA720845 JE720845 K720759 WVQ655309 WLU655309 WBY655309 VSC655309 VIG655309 UYK655309 UOO655309 UES655309 TUW655309 TLA655309 TBE655309 SRI655309 SHM655309 RXQ655309 RNU655309 RDY655309 QUC655309 QKG655309 QAK655309 PQO655309 PGS655309 OWW655309 ONA655309 ODE655309 NTI655309 NJM655309 MZQ655309 MPU655309 MFY655309 LWC655309 LMG655309 LCK655309 KSO655309 KIS655309 JYW655309 JPA655309 JFE655309 IVI655309 ILM655309 IBQ655309 HRU655309 HHY655309 GYC655309 GOG655309 GEK655309 FUO655309 FKS655309 FAW655309 ERA655309 EHE655309 DXI655309 DNM655309 DDQ655309 CTU655309 CJY655309 CAC655309 BQG655309 BGK655309 AWO655309 AMS655309 ACW655309 TA655309 JE655309 K655223 WVQ589773 WLU589773 WBY589773 VSC589773 VIG589773 UYK589773 UOO589773 UES589773 TUW589773 TLA589773 TBE589773 SRI589773 SHM589773 RXQ589773 RNU589773 RDY589773 QUC589773 QKG589773 QAK589773 PQO589773 PGS589773 OWW589773 ONA589773 ODE589773 NTI589773 NJM589773 MZQ589773 MPU589773 MFY589773 LWC589773 LMG589773 LCK589773 KSO589773 KIS589773 JYW589773 JPA589773 JFE589773 IVI589773 ILM589773 IBQ589773 HRU589773 HHY589773 GYC589773 GOG589773 GEK589773 FUO589773 FKS589773 FAW589773 ERA589773 EHE589773 DXI589773 DNM589773 DDQ589773 CTU589773 CJY589773 CAC589773 BQG589773 BGK589773 AWO589773 AMS589773 ACW589773 TA589773 JE589773 K589687 WVQ524237 WLU524237 WBY524237 VSC524237 VIG524237 UYK524237 UOO524237 UES524237 TUW524237 TLA524237 TBE524237 SRI524237 SHM524237 RXQ524237 RNU524237 RDY524237 QUC524237 QKG524237 QAK524237 PQO524237 PGS524237 OWW524237 ONA524237 ODE524237 NTI524237 NJM524237 MZQ524237 MPU524237 MFY524237 LWC524237 LMG524237 LCK524237 KSO524237 KIS524237 JYW524237 JPA524237 JFE524237 IVI524237 ILM524237 IBQ524237 HRU524237 HHY524237 GYC524237 GOG524237 GEK524237 FUO524237 FKS524237 FAW524237 ERA524237 EHE524237 DXI524237 DNM524237 DDQ524237 CTU524237 CJY524237 CAC524237 BQG524237 BGK524237 AWO524237 AMS524237 ACW524237 TA524237 JE524237 K524151 WVQ458701 WLU458701 WBY458701 VSC458701 VIG458701 UYK458701 UOO458701 UES458701 TUW458701 TLA458701 TBE458701 SRI458701 SHM458701 RXQ458701 RNU458701 RDY458701 QUC458701 QKG458701 QAK458701 PQO458701 PGS458701 OWW458701 ONA458701 ODE458701 NTI458701 NJM458701 MZQ458701 MPU458701 MFY458701 LWC458701 LMG458701 LCK458701 KSO458701 KIS458701 JYW458701 JPA458701 JFE458701 IVI458701 ILM458701 IBQ458701 HRU458701 HHY458701 GYC458701 GOG458701 GEK458701 FUO458701 FKS458701 FAW458701 ERA458701 EHE458701 DXI458701 DNM458701 DDQ458701 CTU458701 CJY458701 CAC458701 BQG458701 BGK458701 AWO458701 AMS458701 ACW458701 TA458701 JE458701 K458615 WVQ393165 WLU393165 WBY393165 VSC393165 VIG393165 UYK393165 UOO393165 UES393165 TUW393165 TLA393165 TBE393165 SRI393165 SHM393165 RXQ393165 RNU393165 RDY393165 QUC393165 QKG393165 QAK393165 PQO393165 PGS393165 OWW393165 ONA393165 ODE393165 NTI393165 NJM393165 MZQ393165 MPU393165 MFY393165 LWC393165 LMG393165 LCK393165 KSO393165 KIS393165 JYW393165 JPA393165 JFE393165 IVI393165 ILM393165 IBQ393165 HRU393165 HHY393165 GYC393165 GOG393165 GEK393165 FUO393165 FKS393165 FAW393165 ERA393165 EHE393165 DXI393165 DNM393165 DDQ393165 CTU393165 CJY393165 CAC393165 BQG393165 BGK393165 AWO393165 AMS393165 ACW393165 TA393165 JE393165 K393079 WVQ327629 WLU327629 WBY327629 VSC327629 VIG327629 UYK327629 UOO327629 UES327629 TUW327629 TLA327629 TBE327629 SRI327629 SHM327629 RXQ327629 RNU327629 RDY327629 QUC327629 QKG327629 QAK327629 PQO327629 PGS327629 OWW327629 ONA327629 ODE327629 NTI327629 NJM327629 MZQ327629 MPU327629 MFY327629 LWC327629 LMG327629 LCK327629 KSO327629 KIS327629 JYW327629 JPA327629 JFE327629 IVI327629 ILM327629 IBQ327629 HRU327629 HHY327629 GYC327629 GOG327629 GEK327629 FUO327629 FKS327629 FAW327629 ERA327629 EHE327629 DXI327629 DNM327629 DDQ327629 CTU327629 CJY327629 CAC327629 BQG327629 BGK327629 AWO327629 AMS327629 ACW327629 TA327629 JE327629 K327543 WVQ262093 WLU262093 WBY262093 VSC262093 VIG262093 UYK262093 UOO262093 UES262093 TUW262093 TLA262093 TBE262093 SRI262093 SHM262093 RXQ262093 RNU262093 RDY262093 QUC262093 QKG262093 QAK262093 PQO262093 PGS262093 OWW262093 ONA262093 ODE262093 NTI262093 NJM262093 MZQ262093 MPU262093 MFY262093 LWC262093 LMG262093 LCK262093 KSO262093 KIS262093 JYW262093 JPA262093 JFE262093 IVI262093 ILM262093 IBQ262093 HRU262093 HHY262093 GYC262093 GOG262093 GEK262093 FUO262093 FKS262093 FAW262093 ERA262093 EHE262093 DXI262093 DNM262093 DDQ262093 CTU262093 CJY262093 CAC262093 BQG262093 BGK262093 AWO262093 AMS262093 ACW262093 TA262093 JE262093 K262007 WVQ196557 WLU196557 WBY196557 VSC196557 VIG196557 UYK196557 UOO196557 UES196557 TUW196557 TLA196557 TBE196557 SRI196557 SHM196557 RXQ196557 RNU196557 RDY196557 QUC196557 QKG196557 QAK196557 PQO196557 PGS196557 OWW196557 ONA196557 ODE196557 NTI196557 NJM196557 MZQ196557 MPU196557 MFY196557 LWC196557 LMG196557 LCK196557 KSO196557 KIS196557 JYW196557 JPA196557 JFE196557 IVI196557 ILM196557 IBQ196557 HRU196557 HHY196557 GYC196557 GOG196557 GEK196557 FUO196557 FKS196557 FAW196557 ERA196557 EHE196557 DXI196557 DNM196557 DDQ196557 CTU196557 CJY196557 CAC196557 BQG196557 BGK196557 AWO196557 AMS196557 ACW196557 TA196557 JE196557 K196471 WVQ131021 WLU131021 WBY131021 VSC131021 VIG131021 UYK131021 UOO131021 UES131021 TUW131021 TLA131021 TBE131021 SRI131021 SHM131021 RXQ131021 RNU131021 RDY131021 QUC131021 QKG131021 QAK131021 PQO131021 PGS131021 OWW131021 ONA131021 ODE131021 NTI131021 NJM131021 MZQ131021 MPU131021 MFY131021 LWC131021 LMG131021 LCK131021 KSO131021 KIS131021 JYW131021 JPA131021 JFE131021 IVI131021 ILM131021 IBQ131021 HRU131021 HHY131021 GYC131021 GOG131021 GEK131021 FUO131021 FKS131021 FAW131021 ERA131021 EHE131021 DXI131021 DNM131021 DDQ131021 CTU131021 CJY131021 CAC131021 BQG131021 BGK131021 AWO131021 AMS131021 ACW131021 TA131021 JE131021 K130935 WVQ65485 WLU65485 WBY65485 VSC65485 VIG65485 UYK65485 UOO65485 UES65485 TUW65485 TLA65485 TBE65485 SRI65485 SHM65485 RXQ65485 RNU65485 RDY65485 QUC65485 QKG65485 QAK65485 PQO65485 PGS65485 OWW65485 ONA65485 ODE65485 NTI65485 NJM65485 MZQ65485 MPU65485 MFY65485 LWC65485 LMG65485 LCK65485 KSO65485 KIS65485 JYW65485 JPA65485 JFE65485 IVI65485 ILM65485 IBQ65485 HRU65485 HHY65485 GYC65485 GOG65485 GEK65485 FUO65485 FKS65485 FAW65485 ERA65485 EHE65485 DXI65485 DNM65485 DDQ65485 CTU65485 CJY65485 CAC65485 BQG65485 BGK65485 AWO65485 AMS65485 ACW65485 TA65485 JE65485 K65399" xr:uid="{2B37D902-D449-492E-8340-F323A2E73E70}">
      <formula1>$N$9:$N$9</formula1>
    </dataValidation>
    <dataValidation type="list" allowBlank="1" showInputMessage="1" showErrorMessage="1" sqref="K65404 WVQ982994 WLU982994 WBY982994 VSC982994 VIG982994 UYK982994 UOO982994 UES982994 TUW982994 TLA982994 TBE982994 SRI982994 SHM982994 RXQ982994 RNU982994 RDY982994 QUC982994 QKG982994 QAK982994 PQO982994 PGS982994 OWW982994 ONA982994 ODE982994 NTI982994 NJM982994 MZQ982994 MPU982994 MFY982994 LWC982994 LMG982994 LCK982994 KSO982994 KIS982994 JYW982994 JPA982994 JFE982994 IVI982994 ILM982994 IBQ982994 HRU982994 HHY982994 GYC982994 GOG982994 GEK982994 FUO982994 FKS982994 FAW982994 ERA982994 EHE982994 DXI982994 DNM982994 DDQ982994 CTU982994 CJY982994 CAC982994 BQG982994 BGK982994 AWO982994 AMS982994 ACW982994 TA982994 JE982994 K982908 WVQ917458 WLU917458 WBY917458 VSC917458 VIG917458 UYK917458 UOO917458 UES917458 TUW917458 TLA917458 TBE917458 SRI917458 SHM917458 RXQ917458 RNU917458 RDY917458 QUC917458 QKG917458 QAK917458 PQO917458 PGS917458 OWW917458 ONA917458 ODE917458 NTI917458 NJM917458 MZQ917458 MPU917458 MFY917458 LWC917458 LMG917458 LCK917458 KSO917458 KIS917458 JYW917458 JPA917458 JFE917458 IVI917458 ILM917458 IBQ917458 HRU917458 HHY917458 GYC917458 GOG917458 GEK917458 FUO917458 FKS917458 FAW917458 ERA917458 EHE917458 DXI917458 DNM917458 DDQ917458 CTU917458 CJY917458 CAC917458 BQG917458 BGK917458 AWO917458 AMS917458 ACW917458 TA917458 JE917458 K917372 WVQ851922 WLU851922 WBY851922 VSC851922 VIG851922 UYK851922 UOO851922 UES851922 TUW851922 TLA851922 TBE851922 SRI851922 SHM851922 RXQ851922 RNU851922 RDY851922 QUC851922 QKG851922 QAK851922 PQO851922 PGS851922 OWW851922 ONA851922 ODE851922 NTI851922 NJM851922 MZQ851922 MPU851922 MFY851922 LWC851922 LMG851922 LCK851922 KSO851922 KIS851922 JYW851922 JPA851922 JFE851922 IVI851922 ILM851922 IBQ851922 HRU851922 HHY851922 GYC851922 GOG851922 GEK851922 FUO851922 FKS851922 FAW851922 ERA851922 EHE851922 DXI851922 DNM851922 DDQ851922 CTU851922 CJY851922 CAC851922 BQG851922 BGK851922 AWO851922 AMS851922 ACW851922 TA851922 JE851922 K851836 WVQ786386 WLU786386 WBY786386 VSC786386 VIG786386 UYK786386 UOO786386 UES786386 TUW786386 TLA786386 TBE786386 SRI786386 SHM786386 RXQ786386 RNU786386 RDY786386 QUC786386 QKG786386 QAK786386 PQO786386 PGS786386 OWW786386 ONA786386 ODE786386 NTI786386 NJM786386 MZQ786386 MPU786386 MFY786386 LWC786386 LMG786386 LCK786386 KSO786386 KIS786386 JYW786386 JPA786386 JFE786386 IVI786386 ILM786386 IBQ786386 HRU786386 HHY786386 GYC786386 GOG786386 GEK786386 FUO786386 FKS786386 FAW786386 ERA786386 EHE786386 DXI786386 DNM786386 DDQ786386 CTU786386 CJY786386 CAC786386 BQG786386 BGK786386 AWO786386 AMS786386 ACW786386 TA786386 JE786386 K786300 WVQ720850 WLU720850 WBY720850 VSC720850 VIG720850 UYK720850 UOO720850 UES720850 TUW720850 TLA720850 TBE720850 SRI720850 SHM720850 RXQ720850 RNU720850 RDY720850 QUC720850 QKG720850 QAK720850 PQO720850 PGS720850 OWW720850 ONA720850 ODE720850 NTI720850 NJM720850 MZQ720850 MPU720850 MFY720850 LWC720850 LMG720850 LCK720850 KSO720850 KIS720850 JYW720850 JPA720850 JFE720850 IVI720850 ILM720850 IBQ720850 HRU720850 HHY720850 GYC720850 GOG720850 GEK720850 FUO720850 FKS720850 FAW720850 ERA720850 EHE720850 DXI720850 DNM720850 DDQ720850 CTU720850 CJY720850 CAC720850 BQG720850 BGK720850 AWO720850 AMS720850 ACW720850 TA720850 JE720850 K720764 WVQ655314 WLU655314 WBY655314 VSC655314 VIG655314 UYK655314 UOO655314 UES655314 TUW655314 TLA655314 TBE655314 SRI655314 SHM655314 RXQ655314 RNU655314 RDY655314 QUC655314 QKG655314 QAK655314 PQO655314 PGS655314 OWW655314 ONA655314 ODE655314 NTI655314 NJM655314 MZQ655314 MPU655314 MFY655314 LWC655314 LMG655314 LCK655314 KSO655314 KIS655314 JYW655314 JPA655314 JFE655314 IVI655314 ILM655314 IBQ655314 HRU655314 HHY655314 GYC655314 GOG655314 GEK655314 FUO655314 FKS655314 FAW655314 ERA655314 EHE655314 DXI655314 DNM655314 DDQ655314 CTU655314 CJY655314 CAC655314 BQG655314 BGK655314 AWO655314 AMS655314 ACW655314 TA655314 JE655314 K655228 WVQ589778 WLU589778 WBY589778 VSC589778 VIG589778 UYK589778 UOO589778 UES589778 TUW589778 TLA589778 TBE589778 SRI589778 SHM589778 RXQ589778 RNU589778 RDY589778 QUC589778 QKG589778 QAK589778 PQO589778 PGS589778 OWW589778 ONA589778 ODE589778 NTI589778 NJM589778 MZQ589778 MPU589778 MFY589778 LWC589778 LMG589778 LCK589778 KSO589778 KIS589778 JYW589778 JPA589778 JFE589778 IVI589778 ILM589778 IBQ589778 HRU589778 HHY589778 GYC589778 GOG589778 GEK589778 FUO589778 FKS589778 FAW589778 ERA589778 EHE589778 DXI589778 DNM589778 DDQ589778 CTU589778 CJY589778 CAC589778 BQG589778 BGK589778 AWO589778 AMS589778 ACW589778 TA589778 JE589778 K589692 WVQ524242 WLU524242 WBY524242 VSC524242 VIG524242 UYK524242 UOO524242 UES524242 TUW524242 TLA524242 TBE524242 SRI524242 SHM524242 RXQ524242 RNU524242 RDY524242 QUC524242 QKG524242 QAK524242 PQO524242 PGS524242 OWW524242 ONA524242 ODE524242 NTI524242 NJM524242 MZQ524242 MPU524242 MFY524242 LWC524242 LMG524242 LCK524242 KSO524242 KIS524242 JYW524242 JPA524242 JFE524242 IVI524242 ILM524242 IBQ524242 HRU524242 HHY524242 GYC524242 GOG524242 GEK524242 FUO524242 FKS524242 FAW524242 ERA524242 EHE524242 DXI524242 DNM524242 DDQ524242 CTU524242 CJY524242 CAC524242 BQG524242 BGK524242 AWO524242 AMS524242 ACW524242 TA524242 JE524242 K524156 WVQ458706 WLU458706 WBY458706 VSC458706 VIG458706 UYK458706 UOO458706 UES458706 TUW458706 TLA458706 TBE458706 SRI458706 SHM458706 RXQ458706 RNU458706 RDY458706 QUC458706 QKG458706 QAK458706 PQO458706 PGS458706 OWW458706 ONA458706 ODE458706 NTI458706 NJM458706 MZQ458706 MPU458706 MFY458706 LWC458706 LMG458706 LCK458706 KSO458706 KIS458706 JYW458706 JPA458706 JFE458706 IVI458706 ILM458706 IBQ458706 HRU458706 HHY458706 GYC458706 GOG458706 GEK458706 FUO458706 FKS458706 FAW458706 ERA458706 EHE458706 DXI458706 DNM458706 DDQ458706 CTU458706 CJY458706 CAC458706 BQG458706 BGK458706 AWO458706 AMS458706 ACW458706 TA458706 JE458706 K458620 WVQ393170 WLU393170 WBY393170 VSC393170 VIG393170 UYK393170 UOO393170 UES393170 TUW393170 TLA393170 TBE393170 SRI393170 SHM393170 RXQ393170 RNU393170 RDY393170 QUC393170 QKG393170 QAK393170 PQO393170 PGS393170 OWW393170 ONA393170 ODE393170 NTI393170 NJM393170 MZQ393170 MPU393170 MFY393170 LWC393170 LMG393170 LCK393170 KSO393170 KIS393170 JYW393170 JPA393170 JFE393170 IVI393170 ILM393170 IBQ393170 HRU393170 HHY393170 GYC393170 GOG393170 GEK393170 FUO393170 FKS393170 FAW393170 ERA393170 EHE393170 DXI393170 DNM393170 DDQ393170 CTU393170 CJY393170 CAC393170 BQG393170 BGK393170 AWO393170 AMS393170 ACW393170 TA393170 JE393170 K393084 WVQ327634 WLU327634 WBY327634 VSC327634 VIG327634 UYK327634 UOO327634 UES327634 TUW327634 TLA327634 TBE327634 SRI327634 SHM327634 RXQ327634 RNU327634 RDY327634 QUC327634 QKG327634 QAK327634 PQO327634 PGS327634 OWW327634 ONA327634 ODE327634 NTI327634 NJM327634 MZQ327634 MPU327634 MFY327634 LWC327634 LMG327634 LCK327634 KSO327634 KIS327634 JYW327634 JPA327634 JFE327634 IVI327634 ILM327634 IBQ327634 HRU327634 HHY327634 GYC327634 GOG327634 GEK327634 FUO327634 FKS327634 FAW327634 ERA327634 EHE327634 DXI327634 DNM327634 DDQ327634 CTU327634 CJY327634 CAC327634 BQG327634 BGK327634 AWO327634 AMS327634 ACW327634 TA327634 JE327634 K327548 WVQ262098 WLU262098 WBY262098 VSC262098 VIG262098 UYK262098 UOO262098 UES262098 TUW262098 TLA262098 TBE262098 SRI262098 SHM262098 RXQ262098 RNU262098 RDY262098 QUC262098 QKG262098 QAK262098 PQO262098 PGS262098 OWW262098 ONA262098 ODE262098 NTI262098 NJM262098 MZQ262098 MPU262098 MFY262098 LWC262098 LMG262098 LCK262098 KSO262098 KIS262098 JYW262098 JPA262098 JFE262098 IVI262098 ILM262098 IBQ262098 HRU262098 HHY262098 GYC262098 GOG262098 GEK262098 FUO262098 FKS262098 FAW262098 ERA262098 EHE262098 DXI262098 DNM262098 DDQ262098 CTU262098 CJY262098 CAC262098 BQG262098 BGK262098 AWO262098 AMS262098 ACW262098 TA262098 JE262098 K262012 WVQ196562 WLU196562 WBY196562 VSC196562 VIG196562 UYK196562 UOO196562 UES196562 TUW196562 TLA196562 TBE196562 SRI196562 SHM196562 RXQ196562 RNU196562 RDY196562 QUC196562 QKG196562 QAK196562 PQO196562 PGS196562 OWW196562 ONA196562 ODE196562 NTI196562 NJM196562 MZQ196562 MPU196562 MFY196562 LWC196562 LMG196562 LCK196562 KSO196562 KIS196562 JYW196562 JPA196562 JFE196562 IVI196562 ILM196562 IBQ196562 HRU196562 HHY196562 GYC196562 GOG196562 GEK196562 FUO196562 FKS196562 FAW196562 ERA196562 EHE196562 DXI196562 DNM196562 DDQ196562 CTU196562 CJY196562 CAC196562 BQG196562 BGK196562 AWO196562 AMS196562 ACW196562 TA196562 JE196562 K196476 WVQ131026 WLU131026 WBY131026 VSC131026 VIG131026 UYK131026 UOO131026 UES131026 TUW131026 TLA131026 TBE131026 SRI131026 SHM131026 RXQ131026 RNU131026 RDY131026 QUC131026 QKG131026 QAK131026 PQO131026 PGS131026 OWW131026 ONA131026 ODE131026 NTI131026 NJM131026 MZQ131026 MPU131026 MFY131026 LWC131026 LMG131026 LCK131026 KSO131026 KIS131026 JYW131026 JPA131026 JFE131026 IVI131026 ILM131026 IBQ131026 HRU131026 HHY131026 GYC131026 GOG131026 GEK131026 FUO131026 FKS131026 FAW131026 ERA131026 EHE131026 DXI131026 DNM131026 DDQ131026 CTU131026 CJY131026 CAC131026 BQG131026 BGK131026 AWO131026 AMS131026 ACW131026 TA131026 JE131026 K130940 WVQ65490 WLU65490 WBY65490 VSC65490 VIG65490 UYK65490 UOO65490 UES65490 TUW65490 TLA65490 TBE65490 SRI65490 SHM65490 RXQ65490 RNU65490 RDY65490 QUC65490 QKG65490 QAK65490 PQO65490 PGS65490 OWW65490 ONA65490 ODE65490 NTI65490 NJM65490 MZQ65490 MPU65490 MFY65490 LWC65490 LMG65490 LCK65490 KSO65490 KIS65490 JYW65490 JPA65490 JFE65490 IVI65490 ILM65490 IBQ65490 HRU65490 HHY65490 GYC65490 GOG65490 GEK65490 FUO65490 FKS65490 FAW65490 ERA65490 EHE65490 DXI65490 DNM65490 DDQ65490 CTU65490 CJY65490 CAC65490 BQG65490 BGK65490 AWO65490 AMS65490 ACW65490 TA65490 JE65490 WVQ9 WLU9 WBY9 VSC9 VIG9 UYK9 UOO9 UES9 TUW9 TLA9 TBE9 SRI9 SHM9 RXQ9 RNU9 RDY9 QUC9 QKG9 QAK9 PQO9 PGS9 OWW9 ONA9 ODE9 NTI9 NJM9 MZQ9 MPU9 MFY9 LWC9 LMG9 LCK9 KSO9 KIS9 JYW9 JPA9 JFE9 IVI9 ILM9 IBQ9 HRU9 HHY9 GYC9 GOG9 GEK9 FUO9 FKS9 FAW9 ERA9 EHE9 DXI9 DNM9 DDQ9 CTU9 CJY9 CAC9 BQG9 BGK9 AWO9 AMS9 ACW9 TA9 JE9" xr:uid="{1E915794-0580-4D25-862E-5A2CC328BB8C}">
      <formula1>$N$11:$N$21</formula1>
    </dataValidation>
    <dataValidation type="list" allowBlank="1" showInputMessage="1" showErrorMessage="1" sqref="K65400 WVQ982990 WLU982990 WBY982990 VSC982990 VIG982990 UYK982990 UOO982990 UES982990 TUW982990 TLA982990 TBE982990 SRI982990 SHM982990 RXQ982990 RNU982990 RDY982990 QUC982990 QKG982990 QAK982990 PQO982990 PGS982990 OWW982990 ONA982990 ODE982990 NTI982990 NJM982990 MZQ982990 MPU982990 MFY982990 LWC982990 LMG982990 LCK982990 KSO982990 KIS982990 JYW982990 JPA982990 JFE982990 IVI982990 ILM982990 IBQ982990 HRU982990 HHY982990 GYC982990 GOG982990 GEK982990 FUO982990 FKS982990 FAW982990 ERA982990 EHE982990 DXI982990 DNM982990 DDQ982990 CTU982990 CJY982990 CAC982990 BQG982990 BGK982990 AWO982990 AMS982990 ACW982990 TA982990 JE982990 K982904 WVQ917454 WLU917454 WBY917454 VSC917454 VIG917454 UYK917454 UOO917454 UES917454 TUW917454 TLA917454 TBE917454 SRI917454 SHM917454 RXQ917454 RNU917454 RDY917454 QUC917454 QKG917454 QAK917454 PQO917454 PGS917454 OWW917454 ONA917454 ODE917454 NTI917454 NJM917454 MZQ917454 MPU917454 MFY917454 LWC917454 LMG917454 LCK917454 KSO917454 KIS917454 JYW917454 JPA917454 JFE917454 IVI917454 ILM917454 IBQ917454 HRU917454 HHY917454 GYC917454 GOG917454 GEK917454 FUO917454 FKS917454 FAW917454 ERA917454 EHE917454 DXI917454 DNM917454 DDQ917454 CTU917454 CJY917454 CAC917454 BQG917454 BGK917454 AWO917454 AMS917454 ACW917454 TA917454 JE917454 K917368 WVQ851918 WLU851918 WBY851918 VSC851918 VIG851918 UYK851918 UOO851918 UES851918 TUW851918 TLA851918 TBE851918 SRI851918 SHM851918 RXQ851918 RNU851918 RDY851918 QUC851918 QKG851918 QAK851918 PQO851918 PGS851918 OWW851918 ONA851918 ODE851918 NTI851918 NJM851918 MZQ851918 MPU851918 MFY851918 LWC851918 LMG851918 LCK851918 KSO851918 KIS851918 JYW851918 JPA851918 JFE851918 IVI851918 ILM851918 IBQ851918 HRU851918 HHY851918 GYC851918 GOG851918 GEK851918 FUO851918 FKS851918 FAW851918 ERA851918 EHE851918 DXI851918 DNM851918 DDQ851918 CTU851918 CJY851918 CAC851918 BQG851918 BGK851918 AWO851918 AMS851918 ACW851918 TA851918 JE851918 K851832 WVQ786382 WLU786382 WBY786382 VSC786382 VIG786382 UYK786382 UOO786382 UES786382 TUW786382 TLA786382 TBE786382 SRI786382 SHM786382 RXQ786382 RNU786382 RDY786382 QUC786382 QKG786382 QAK786382 PQO786382 PGS786382 OWW786382 ONA786382 ODE786382 NTI786382 NJM786382 MZQ786382 MPU786382 MFY786382 LWC786382 LMG786382 LCK786382 KSO786382 KIS786382 JYW786382 JPA786382 JFE786382 IVI786382 ILM786382 IBQ786382 HRU786382 HHY786382 GYC786382 GOG786382 GEK786382 FUO786382 FKS786382 FAW786382 ERA786382 EHE786382 DXI786382 DNM786382 DDQ786382 CTU786382 CJY786382 CAC786382 BQG786382 BGK786382 AWO786382 AMS786382 ACW786382 TA786382 JE786382 K786296 WVQ720846 WLU720846 WBY720846 VSC720846 VIG720846 UYK720846 UOO720846 UES720846 TUW720846 TLA720846 TBE720846 SRI720846 SHM720846 RXQ720846 RNU720846 RDY720846 QUC720846 QKG720846 QAK720846 PQO720846 PGS720846 OWW720846 ONA720846 ODE720846 NTI720846 NJM720846 MZQ720846 MPU720846 MFY720846 LWC720846 LMG720846 LCK720846 KSO720846 KIS720846 JYW720846 JPA720846 JFE720846 IVI720846 ILM720846 IBQ720846 HRU720846 HHY720846 GYC720846 GOG720846 GEK720846 FUO720846 FKS720846 FAW720846 ERA720846 EHE720846 DXI720846 DNM720846 DDQ720846 CTU720846 CJY720846 CAC720846 BQG720846 BGK720846 AWO720846 AMS720846 ACW720846 TA720846 JE720846 K720760 WVQ655310 WLU655310 WBY655310 VSC655310 VIG655310 UYK655310 UOO655310 UES655310 TUW655310 TLA655310 TBE655310 SRI655310 SHM655310 RXQ655310 RNU655310 RDY655310 QUC655310 QKG655310 QAK655310 PQO655310 PGS655310 OWW655310 ONA655310 ODE655310 NTI655310 NJM655310 MZQ655310 MPU655310 MFY655310 LWC655310 LMG655310 LCK655310 KSO655310 KIS655310 JYW655310 JPA655310 JFE655310 IVI655310 ILM655310 IBQ655310 HRU655310 HHY655310 GYC655310 GOG655310 GEK655310 FUO655310 FKS655310 FAW655310 ERA655310 EHE655310 DXI655310 DNM655310 DDQ655310 CTU655310 CJY655310 CAC655310 BQG655310 BGK655310 AWO655310 AMS655310 ACW655310 TA655310 JE655310 K655224 WVQ589774 WLU589774 WBY589774 VSC589774 VIG589774 UYK589774 UOO589774 UES589774 TUW589774 TLA589774 TBE589774 SRI589774 SHM589774 RXQ589774 RNU589774 RDY589774 QUC589774 QKG589774 QAK589774 PQO589774 PGS589774 OWW589774 ONA589774 ODE589774 NTI589774 NJM589774 MZQ589774 MPU589774 MFY589774 LWC589774 LMG589774 LCK589774 KSO589774 KIS589774 JYW589774 JPA589774 JFE589774 IVI589774 ILM589774 IBQ589774 HRU589774 HHY589774 GYC589774 GOG589774 GEK589774 FUO589774 FKS589774 FAW589774 ERA589774 EHE589774 DXI589774 DNM589774 DDQ589774 CTU589774 CJY589774 CAC589774 BQG589774 BGK589774 AWO589774 AMS589774 ACW589774 TA589774 JE589774 K589688 WVQ524238 WLU524238 WBY524238 VSC524238 VIG524238 UYK524238 UOO524238 UES524238 TUW524238 TLA524238 TBE524238 SRI524238 SHM524238 RXQ524238 RNU524238 RDY524238 QUC524238 QKG524238 QAK524238 PQO524238 PGS524238 OWW524238 ONA524238 ODE524238 NTI524238 NJM524238 MZQ524238 MPU524238 MFY524238 LWC524238 LMG524238 LCK524238 KSO524238 KIS524238 JYW524238 JPA524238 JFE524238 IVI524238 ILM524238 IBQ524238 HRU524238 HHY524238 GYC524238 GOG524238 GEK524238 FUO524238 FKS524238 FAW524238 ERA524238 EHE524238 DXI524238 DNM524238 DDQ524238 CTU524238 CJY524238 CAC524238 BQG524238 BGK524238 AWO524238 AMS524238 ACW524238 TA524238 JE524238 K524152 WVQ458702 WLU458702 WBY458702 VSC458702 VIG458702 UYK458702 UOO458702 UES458702 TUW458702 TLA458702 TBE458702 SRI458702 SHM458702 RXQ458702 RNU458702 RDY458702 QUC458702 QKG458702 QAK458702 PQO458702 PGS458702 OWW458702 ONA458702 ODE458702 NTI458702 NJM458702 MZQ458702 MPU458702 MFY458702 LWC458702 LMG458702 LCK458702 KSO458702 KIS458702 JYW458702 JPA458702 JFE458702 IVI458702 ILM458702 IBQ458702 HRU458702 HHY458702 GYC458702 GOG458702 GEK458702 FUO458702 FKS458702 FAW458702 ERA458702 EHE458702 DXI458702 DNM458702 DDQ458702 CTU458702 CJY458702 CAC458702 BQG458702 BGK458702 AWO458702 AMS458702 ACW458702 TA458702 JE458702 K458616 WVQ393166 WLU393166 WBY393166 VSC393166 VIG393166 UYK393166 UOO393166 UES393166 TUW393166 TLA393166 TBE393166 SRI393166 SHM393166 RXQ393166 RNU393166 RDY393166 QUC393166 QKG393166 QAK393166 PQO393166 PGS393166 OWW393166 ONA393166 ODE393166 NTI393166 NJM393166 MZQ393166 MPU393166 MFY393166 LWC393166 LMG393166 LCK393166 KSO393166 KIS393166 JYW393166 JPA393166 JFE393166 IVI393166 ILM393166 IBQ393166 HRU393166 HHY393166 GYC393166 GOG393166 GEK393166 FUO393166 FKS393166 FAW393166 ERA393166 EHE393166 DXI393166 DNM393166 DDQ393166 CTU393166 CJY393166 CAC393166 BQG393166 BGK393166 AWO393166 AMS393166 ACW393166 TA393166 JE393166 K393080 WVQ327630 WLU327630 WBY327630 VSC327630 VIG327630 UYK327630 UOO327630 UES327630 TUW327630 TLA327630 TBE327630 SRI327630 SHM327630 RXQ327630 RNU327630 RDY327630 QUC327630 QKG327630 QAK327630 PQO327630 PGS327630 OWW327630 ONA327630 ODE327630 NTI327630 NJM327630 MZQ327630 MPU327630 MFY327630 LWC327630 LMG327630 LCK327630 KSO327630 KIS327630 JYW327630 JPA327630 JFE327630 IVI327630 ILM327630 IBQ327630 HRU327630 HHY327630 GYC327630 GOG327630 GEK327630 FUO327630 FKS327630 FAW327630 ERA327630 EHE327630 DXI327630 DNM327630 DDQ327630 CTU327630 CJY327630 CAC327630 BQG327630 BGK327630 AWO327630 AMS327630 ACW327630 TA327630 JE327630 K327544 WVQ262094 WLU262094 WBY262094 VSC262094 VIG262094 UYK262094 UOO262094 UES262094 TUW262094 TLA262094 TBE262094 SRI262094 SHM262094 RXQ262094 RNU262094 RDY262094 QUC262094 QKG262094 QAK262094 PQO262094 PGS262094 OWW262094 ONA262094 ODE262094 NTI262094 NJM262094 MZQ262094 MPU262094 MFY262094 LWC262094 LMG262094 LCK262094 KSO262094 KIS262094 JYW262094 JPA262094 JFE262094 IVI262094 ILM262094 IBQ262094 HRU262094 HHY262094 GYC262094 GOG262094 GEK262094 FUO262094 FKS262094 FAW262094 ERA262094 EHE262094 DXI262094 DNM262094 DDQ262094 CTU262094 CJY262094 CAC262094 BQG262094 BGK262094 AWO262094 AMS262094 ACW262094 TA262094 JE262094 K262008 WVQ196558 WLU196558 WBY196558 VSC196558 VIG196558 UYK196558 UOO196558 UES196558 TUW196558 TLA196558 TBE196558 SRI196558 SHM196558 RXQ196558 RNU196558 RDY196558 QUC196558 QKG196558 QAK196558 PQO196558 PGS196558 OWW196558 ONA196558 ODE196558 NTI196558 NJM196558 MZQ196558 MPU196558 MFY196558 LWC196558 LMG196558 LCK196558 KSO196558 KIS196558 JYW196558 JPA196558 JFE196558 IVI196558 ILM196558 IBQ196558 HRU196558 HHY196558 GYC196558 GOG196558 GEK196558 FUO196558 FKS196558 FAW196558 ERA196558 EHE196558 DXI196558 DNM196558 DDQ196558 CTU196558 CJY196558 CAC196558 BQG196558 BGK196558 AWO196558 AMS196558 ACW196558 TA196558 JE196558 K196472 WVQ131022 WLU131022 WBY131022 VSC131022 VIG131022 UYK131022 UOO131022 UES131022 TUW131022 TLA131022 TBE131022 SRI131022 SHM131022 RXQ131022 RNU131022 RDY131022 QUC131022 QKG131022 QAK131022 PQO131022 PGS131022 OWW131022 ONA131022 ODE131022 NTI131022 NJM131022 MZQ131022 MPU131022 MFY131022 LWC131022 LMG131022 LCK131022 KSO131022 KIS131022 JYW131022 JPA131022 JFE131022 IVI131022 ILM131022 IBQ131022 HRU131022 HHY131022 GYC131022 GOG131022 GEK131022 FUO131022 FKS131022 FAW131022 ERA131022 EHE131022 DXI131022 DNM131022 DDQ131022 CTU131022 CJY131022 CAC131022 BQG131022 BGK131022 AWO131022 AMS131022 ACW131022 TA131022 JE131022 K130936 WVQ65486 WLU65486 WBY65486 VSC65486 VIG65486 UYK65486 UOO65486 UES65486 TUW65486 TLA65486 TBE65486 SRI65486 SHM65486 RXQ65486 RNU65486 RDY65486 QUC65486 QKG65486 QAK65486 PQO65486 PGS65486 OWW65486 ONA65486 ODE65486 NTI65486 NJM65486 MZQ65486 MPU65486 MFY65486 LWC65486 LMG65486 LCK65486 KSO65486 KIS65486 JYW65486 JPA65486 JFE65486 IVI65486 ILM65486 IBQ65486 HRU65486 HHY65486 GYC65486 GOG65486 GEK65486 FUO65486 FKS65486 FAW65486 ERA65486 EHE65486 DXI65486 DNM65486 DDQ65486 CTU65486 CJY65486 CAC65486 BQG65486 BGK65486 AWO65486 AMS65486 ACW65486 TA65486 JE65486 WVQ5 WLU5 WBY5 VSC5 VIG5 UYK5 UOO5 UES5 TUW5 TLA5 TBE5 SRI5 SHM5 RXQ5 RNU5 RDY5 QUC5 QKG5 QAK5 PQO5 PGS5 OWW5 ONA5 ODE5 NTI5 NJM5 MZQ5 MPU5 MFY5 LWC5 LMG5 LCK5 KSO5 KIS5 JYW5 JPA5 JFE5 IVI5 ILM5 IBQ5 HRU5 HHY5 GYC5 GOG5 GEK5 FUO5 FKS5 FAW5 ERA5 EHE5 DXI5 DNM5 DDQ5 CTU5 CJY5 CAC5 BQG5 BGK5 AWO5 AMS5 ACW5 TA5 JE5 K11" xr:uid="{3F69DA46-1793-44DE-BBA9-43D18C7F04A5}">
      <formula1>$M$11:$M$21</formula1>
    </dataValidation>
    <dataValidation type="list" allowBlank="1" showInputMessage="1" showErrorMessage="1" sqref="K10" xr:uid="{8DF387B1-3CE6-408F-BBD3-41E4A34D5817}">
      <formula1>"2025, 2026, 2027"</formula1>
    </dataValidation>
    <dataValidation type="list" allowBlank="1" showInputMessage="1" showErrorMessage="1" sqref="K15" xr:uid="{DF102614-3924-4413-9225-5FC0A310F1A6}">
      <formula1>$N$14:$N$49</formula1>
    </dataValidation>
  </dataValidations>
  <hyperlinks>
    <hyperlink ref="P8:S8" r:id="rId1" display="Posted Price" xr:uid="{DDFDFF36-BE12-4AAF-A46A-9A0E9207D6D0}"/>
  </hyperlinks>
  <printOptions horizontalCentered="1"/>
  <pageMargins left="0.25" right="0.25" top="0.75" bottom="0.75" header="0.3" footer="0.3"/>
  <pageSetup scale="49" orientation="landscape" horizontalDpi="4294967295" r:id="rId2"/>
  <rowBreaks count="3" manualBreakCount="3">
    <brk id="29" min="1" max="7" man="1"/>
    <brk id="79" min="1" max="7" man="1"/>
    <brk id="102" min="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50403-3A67-4273-B79E-DA4C85A67969}">
  <dimension ref="B1:Z146"/>
  <sheetViews>
    <sheetView showGridLines="0" showRowColHeaders="0" zoomScaleNormal="100" workbookViewId="0">
      <selection activeCell="F64" sqref="F64"/>
    </sheetView>
  </sheetViews>
  <sheetFormatPr defaultRowHeight="12.75" x14ac:dyDescent="0.2"/>
  <cols>
    <col min="1" max="1" width="4.140625" style="1" customWidth="1"/>
    <col min="2" max="2" width="25.42578125" style="1" customWidth="1"/>
    <col min="3" max="3" width="35" style="1" customWidth="1"/>
    <col min="4" max="4" width="17.42578125" style="1" customWidth="1"/>
    <col min="5" max="5" width="17.28515625" style="1" customWidth="1"/>
    <col min="6" max="6" width="23.7109375" style="1" customWidth="1"/>
    <col min="7" max="7" width="25.42578125" style="1" customWidth="1"/>
    <col min="8" max="8" width="19" style="1" customWidth="1"/>
    <col min="9" max="9" width="6.5703125" style="1" customWidth="1"/>
    <col min="10" max="10" width="33.5703125" style="3" hidden="1" customWidth="1"/>
    <col min="11" max="11" width="20.42578125" style="3" hidden="1" customWidth="1"/>
    <col min="12" max="12" width="4.28515625" style="3" hidden="1" customWidth="1"/>
    <col min="13" max="13" width="22" style="1" hidden="1" customWidth="1"/>
    <col min="14" max="14" width="22.28515625" style="1" hidden="1" customWidth="1"/>
    <col min="15" max="15" width="4.28515625" style="1" hidden="1" customWidth="1"/>
    <col min="16" max="17" width="18.7109375" style="2" hidden="1" customWidth="1"/>
    <col min="18" max="18" width="20.42578125" style="2" hidden="1" customWidth="1"/>
    <col min="19" max="19" width="17.42578125" style="2" hidden="1" customWidth="1"/>
    <col min="20" max="20" width="4.28515625" style="1" hidden="1" customWidth="1"/>
    <col min="21" max="21" width="4" style="1" hidden="1" customWidth="1"/>
    <col min="22" max="22" width="13.7109375" style="1" customWidth="1"/>
    <col min="23" max="51" width="9.28515625" style="1" customWidth="1"/>
    <col min="52" max="255" width="9.140625" style="1"/>
    <col min="256" max="256" width="25.42578125" style="1" customWidth="1"/>
    <col min="257" max="257" width="32.7109375" style="1" customWidth="1"/>
    <col min="258" max="258" width="17.42578125" style="1" customWidth="1"/>
    <col min="259" max="259" width="17.28515625" style="1" customWidth="1"/>
    <col min="260" max="260" width="23.7109375" style="1" customWidth="1"/>
    <col min="261" max="261" width="25.42578125" style="1" customWidth="1"/>
    <col min="262" max="262" width="19" style="1" customWidth="1"/>
    <col min="263" max="263" width="6.5703125" style="1" customWidth="1"/>
    <col min="264" max="279" width="0" style="1" hidden="1" customWidth="1"/>
    <col min="280" max="511" width="9.140625" style="1"/>
    <col min="512" max="512" width="25.42578125" style="1" customWidth="1"/>
    <col min="513" max="513" width="32.7109375" style="1" customWidth="1"/>
    <col min="514" max="514" width="17.42578125" style="1" customWidth="1"/>
    <col min="515" max="515" width="17.28515625" style="1" customWidth="1"/>
    <col min="516" max="516" width="23.7109375" style="1" customWidth="1"/>
    <col min="517" max="517" width="25.42578125" style="1" customWidth="1"/>
    <col min="518" max="518" width="19" style="1" customWidth="1"/>
    <col min="519" max="519" width="6.5703125" style="1" customWidth="1"/>
    <col min="520" max="535" width="0" style="1" hidden="1" customWidth="1"/>
    <col min="536" max="767" width="9.140625" style="1"/>
    <col min="768" max="768" width="25.42578125" style="1" customWidth="1"/>
    <col min="769" max="769" width="32.7109375" style="1" customWidth="1"/>
    <col min="770" max="770" width="17.42578125" style="1" customWidth="1"/>
    <col min="771" max="771" width="17.28515625" style="1" customWidth="1"/>
    <col min="772" max="772" width="23.7109375" style="1" customWidth="1"/>
    <col min="773" max="773" width="25.42578125" style="1" customWidth="1"/>
    <col min="774" max="774" width="19" style="1" customWidth="1"/>
    <col min="775" max="775" width="6.5703125" style="1" customWidth="1"/>
    <col min="776" max="791" width="0" style="1" hidden="1" customWidth="1"/>
    <col min="792" max="1023" width="9.140625" style="1"/>
    <col min="1024" max="1024" width="25.42578125" style="1" customWidth="1"/>
    <col min="1025" max="1025" width="32.7109375" style="1" customWidth="1"/>
    <col min="1026" max="1026" width="17.42578125" style="1" customWidth="1"/>
    <col min="1027" max="1027" width="17.28515625" style="1" customWidth="1"/>
    <col min="1028" max="1028" width="23.7109375" style="1" customWidth="1"/>
    <col min="1029" max="1029" width="25.42578125" style="1" customWidth="1"/>
    <col min="1030" max="1030" width="19" style="1" customWidth="1"/>
    <col min="1031" max="1031" width="6.5703125" style="1" customWidth="1"/>
    <col min="1032" max="1047" width="0" style="1" hidden="1" customWidth="1"/>
    <col min="1048" max="1279" width="9.140625" style="1"/>
    <col min="1280" max="1280" width="25.42578125" style="1" customWidth="1"/>
    <col min="1281" max="1281" width="32.7109375" style="1" customWidth="1"/>
    <col min="1282" max="1282" width="17.42578125" style="1" customWidth="1"/>
    <col min="1283" max="1283" width="17.28515625" style="1" customWidth="1"/>
    <col min="1284" max="1284" width="23.7109375" style="1" customWidth="1"/>
    <col min="1285" max="1285" width="25.42578125" style="1" customWidth="1"/>
    <col min="1286" max="1286" width="19" style="1" customWidth="1"/>
    <col min="1287" max="1287" width="6.5703125" style="1" customWidth="1"/>
    <col min="1288" max="1303" width="0" style="1" hidden="1" customWidth="1"/>
    <col min="1304" max="1535" width="9.140625" style="1"/>
    <col min="1536" max="1536" width="25.42578125" style="1" customWidth="1"/>
    <col min="1537" max="1537" width="32.7109375" style="1" customWidth="1"/>
    <col min="1538" max="1538" width="17.42578125" style="1" customWidth="1"/>
    <col min="1539" max="1539" width="17.28515625" style="1" customWidth="1"/>
    <col min="1540" max="1540" width="23.7109375" style="1" customWidth="1"/>
    <col min="1541" max="1541" width="25.42578125" style="1" customWidth="1"/>
    <col min="1542" max="1542" width="19" style="1" customWidth="1"/>
    <col min="1543" max="1543" width="6.5703125" style="1" customWidth="1"/>
    <col min="1544" max="1559" width="0" style="1" hidden="1" customWidth="1"/>
    <col min="1560" max="1791" width="9.140625" style="1"/>
    <col min="1792" max="1792" width="25.42578125" style="1" customWidth="1"/>
    <col min="1793" max="1793" width="32.7109375" style="1" customWidth="1"/>
    <col min="1794" max="1794" width="17.42578125" style="1" customWidth="1"/>
    <col min="1795" max="1795" width="17.28515625" style="1" customWidth="1"/>
    <col min="1796" max="1796" width="23.7109375" style="1" customWidth="1"/>
    <col min="1797" max="1797" width="25.42578125" style="1" customWidth="1"/>
    <col min="1798" max="1798" width="19" style="1" customWidth="1"/>
    <col min="1799" max="1799" width="6.5703125" style="1" customWidth="1"/>
    <col min="1800" max="1815" width="0" style="1" hidden="1" customWidth="1"/>
    <col min="1816" max="2047" width="9.140625" style="1"/>
    <col min="2048" max="2048" width="25.42578125" style="1" customWidth="1"/>
    <col min="2049" max="2049" width="32.7109375" style="1" customWidth="1"/>
    <col min="2050" max="2050" width="17.42578125" style="1" customWidth="1"/>
    <col min="2051" max="2051" width="17.28515625" style="1" customWidth="1"/>
    <col min="2052" max="2052" width="23.7109375" style="1" customWidth="1"/>
    <col min="2053" max="2053" width="25.42578125" style="1" customWidth="1"/>
    <col min="2054" max="2054" width="19" style="1" customWidth="1"/>
    <col min="2055" max="2055" width="6.5703125" style="1" customWidth="1"/>
    <col min="2056" max="2071" width="0" style="1" hidden="1" customWidth="1"/>
    <col min="2072" max="2303" width="9.140625" style="1"/>
    <col min="2304" max="2304" width="25.42578125" style="1" customWidth="1"/>
    <col min="2305" max="2305" width="32.7109375" style="1" customWidth="1"/>
    <col min="2306" max="2306" width="17.42578125" style="1" customWidth="1"/>
    <col min="2307" max="2307" width="17.28515625" style="1" customWidth="1"/>
    <col min="2308" max="2308" width="23.7109375" style="1" customWidth="1"/>
    <col min="2309" max="2309" width="25.42578125" style="1" customWidth="1"/>
    <col min="2310" max="2310" width="19" style="1" customWidth="1"/>
    <col min="2311" max="2311" width="6.5703125" style="1" customWidth="1"/>
    <col min="2312" max="2327" width="0" style="1" hidden="1" customWidth="1"/>
    <col min="2328" max="2559" width="9.140625" style="1"/>
    <col min="2560" max="2560" width="25.42578125" style="1" customWidth="1"/>
    <col min="2561" max="2561" width="32.7109375" style="1" customWidth="1"/>
    <col min="2562" max="2562" width="17.42578125" style="1" customWidth="1"/>
    <col min="2563" max="2563" width="17.28515625" style="1" customWidth="1"/>
    <col min="2564" max="2564" width="23.7109375" style="1" customWidth="1"/>
    <col min="2565" max="2565" width="25.42578125" style="1" customWidth="1"/>
    <col min="2566" max="2566" width="19" style="1" customWidth="1"/>
    <col min="2567" max="2567" width="6.5703125" style="1" customWidth="1"/>
    <col min="2568" max="2583" width="0" style="1" hidden="1" customWidth="1"/>
    <col min="2584" max="2815" width="9.140625" style="1"/>
    <col min="2816" max="2816" width="25.42578125" style="1" customWidth="1"/>
    <col min="2817" max="2817" width="32.7109375" style="1" customWidth="1"/>
    <col min="2818" max="2818" width="17.42578125" style="1" customWidth="1"/>
    <col min="2819" max="2819" width="17.28515625" style="1" customWidth="1"/>
    <col min="2820" max="2820" width="23.7109375" style="1" customWidth="1"/>
    <col min="2821" max="2821" width="25.42578125" style="1" customWidth="1"/>
    <col min="2822" max="2822" width="19" style="1" customWidth="1"/>
    <col min="2823" max="2823" width="6.5703125" style="1" customWidth="1"/>
    <col min="2824" max="2839" width="0" style="1" hidden="1" customWidth="1"/>
    <col min="2840" max="3071" width="9.140625" style="1"/>
    <col min="3072" max="3072" width="25.42578125" style="1" customWidth="1"/>
    <col min="3073" max="3073" width="32.7109375" style="1" customWidth="1"/>
    <col min="3074" max="3074" width="17.42578125" style="1" customWidth="1"/>
    <col min="3075" max="3075" width="17.28515625" style="1" customWidth="1"/>
    <col min="3076" max="3076" width="23.7109375" style="1" customWidth="1"/>
    <col min="3077" max="3077" width="25.42578125" style="1" customWidth="1"/>
    <col min="3078" max="3078" width="19" style="1" customWidth="1"/>
    <col min="3079" max="3079" width="6.5703125" style="1" customWidth="1"/>
    <col min="3080" max="3095" width="0" style="1" hidden="1" customWidth="1"/>
    <col min="3096" max="3327" width="9.140625" style="1"/>
    <col min="3328" max="3328" width="25.42578125" style="1" customWidth="1"/>
    <col min="3329" max="3329" width="32.7109375" style="1" customWidth="1"/>
    <col min="3330" max="3330" width="17.42578125" style="1" customWidth="1"/>
    <col min="3331" max="3331" width="17.28515625" style="1" customWidth="1"/>
    <col min="3332" max="3332" width="23.7109375" style="1" customWidth="1"/>
    <col min="3333" max="3333" width="25.42578125" style="1" customWidth="1"/>
    <col min="3334" max="3334" width="19" style="1" customWidth="1"/>
    <col min="3335" max="3335" width="6.5703125" style="1" customWidth="1"/>
    <col min="3336" max="3351" width="0" style="1" hidden="1" customWidth="1"/>
    <col min="3352" max="3583" width="9.140625" style="1"/>
    <col min="3584" max="3584" width="25.42578125" style="1" customWidth="1"/>
    <col min="3585" max="3585" width="32.7109375" style="1" customWidth="1"/>
    <col min="3586" max="3586" width="17.42578125" style="1" customWidth="1"/>
    <col min="3587" max="3587" width="17.28515625" style="1" customWidth="1"/>
    <col min="3588" max="3588" width="23.7109375" style="1" customWidth="1"/>
    <col min="3589" max="3589" width="25.42578125" style="1" customWidth="1"/>
    <col min="3590" max="3590" width="19" style="1" customWidth="1"/>
    <col min="3591" max="3591" width="6.5703125" style="1" customWidth="1"/>
    <col min="3592" max="3607" width="0" style="1" hidden="1" customWidth="1"/>
    <col min="3608" max="3839" width="9.140625" style="1"/>
    <col min="3840" max="3840" width="25.42578125" style="1" customWidth="1"/>
    <col min="3841" max="3841" width="32.7109375" style="1" customWidth="1"/>
    <col min="3842" max="3842" width="17.42578125" style="1" customWidth="1"/>
    <col min="3843" max="3843" width="17.28515625" style="1" customWidth="1"/>
    <col min="3844" max="3844" width="23.7109375" style="1" customWidth="1"/>
    <col min="3845" max="3845" width="25.42578125" style="1" customWidth="1"/>
    <col min="3846" max="3846" width="19" style="1" customWidth="1"/>
    <col min="3847" max="3847" width="6.5703125" style="1" customWidth="1"/>
    <col min="3848" max="3863" width="0" style="1" hidden="1" customWidth="1"/>
    <col min="3864" max="4095" width="9.140625" style="1"/>
    <col min="4096" max="4096" width="25.42578125" style="1" customWidth="1"/>
    <col min="4097" max="4097" width="32.7109375" style="1" customWidth="1"/>
    <col min="4098" max="4098" width="17.42578125" style="1" customWidth="1"/>
    <col min="4099" max="4099" width="17.28515625" style="1" customWidth="1"/>
    <col min="4100" max="4100" width="23.7109375" style="1" customWidth="1"/>
    <col min="4101" max="4101" width="25.42578125" style="1" customWidth="1"/>
    <col min="4102" max="4102" width="19" style="1" customWidth="1"/>
    <col min="4103" max="4103" width="6.5703125" style="1" customWidth="1"/>
    <col min="4104" max="4119" width="0" style="1" hidden="1" customWidth="1"/>
    <col min="4120" max="4351" width="9.140625" style="1"/>
    <col min="4352" max="4352" width="25.42578125" style="1" customWidth="1"/>
    <col min="4353" max="4353" width="32.7109375" style="1" customWidth="1"/>
    <col min="4354" max="4354" width="17.42578125" style="1" customWidth="1"/>
    <col min="4355" max="4355" width="17.28515625" style="1" customWidth="1"/>
    <col min="4356" max="4356" width="23.7109375" style="1" customWidth="1"/>
    <col min="4357" max="4357" width="25.42578125" style="1" customWidth="1"/>
    <col min="4358" max="4358" width="19" style="1" customWidth="1"/>
    <col min="4359" max="4359" width="6.5703125" style="1" customWidth="1"/>
    <col min="4360" max="4375" width="0" style="1" hidden="1" customWidth="1"/>
    <col min="4376" max="4607" width="9.140625" style="1"/>
    <col min="4608" max="4608" width="25.42578125" style="1" customWidth="1"/>
    <col min="4609" max="4609" width="32.7109375" style="1" customWidth="1"/>
    <col min="4610" max="4610" width="17.42578125" style="1" customWidth="1"/>
    <col min="4611" max="4611" width="17.28515625" style="1" customWidth="1"/>
    <col min="4612" max="4612" width="23.7109375" style="1" customWidth="1"/>
    <col min="4613" max="4613" width="25.42578125" style="1" customWidth="1"/>
    <col min="4614" max="4614" width="19" style="1" customWidth="1"/>
    <col min="4615" max="4615" width="6.5703125" style="1" customWidth="1"/>
    <col min="4616" max="4631" width="0" style="1" hidden="1" customWidth="1"/>
    <col min="4632" max="4863" width="9.140625" style="1"/>
    <col min="4864" max="4864" width="25.42578125" style="1" customWidth="1"/>
    <col min="4865" max="4865" width="32.7109375" style="1" customWidth="1"/>
    <col min="4866" max="4866" width="17.42578125" style="1" customWidth="1"/>
    <col min="4867" max="4867" width="17.28515625" style="1" customWidth="1"/>
    <col min="4868" max="4868" width="23.7109375" style="1" customWidth="1"/>
    <col min="4869" max="4869" width="25.42578125" style="1" customWidth="1"/>
    <col min="4870" max="4870" width="19" style="1" customWidth="1"/>
    <col min="4871" max="4871" width="6.5703125" style="1" customWidth="1"/>
    <col min="4872" max="4887" width="0" style="1" hidden="1" customWidth="1"/>
    <col min="4888" max="5119" width="9.140625" style="1"/>
    <col min="5120" max="5120" width="25.42578125" style="1" customWidth="1"/>
    <col min="5121" max="5121" width="32.7109375" style="1" customWidth="1"/>
    <col min="5122" max="5122" width="17.42578125" style="1" customWidth="1"/>
    <col min="5123" max="5123" width="17.28515625" style="1" customWidth="1"/>
    <col min="5124" max="5124" width="23.7109375" style="1" customWidth="1"/>
    <col min="5125" max="5125" width="25.42578125" style="1" customWidth="1"/>
    <col min="5126" max="5126" width="19" style="1" customWidth="1"/>
    <col min="5127" max="5127" width="6.5703125" style="1" customWidth="1"/>
    <col min="5128" max="5143" width="0" style="1" hidden="1" customWidth="1"/>
    <col min="5144" max="5375" width="9.140625" style="1"/>
    <col min="5376" max="5376" width="25.42578125" style="1" customWidth="1"/>
    <col min="5377" max="5377" width="32.7109375" style="1" customWidth="1"/>
    <col min="5378" max="5378" width="17.42578125" style="1" customWidth="1"/>
    <col min="5379" max="5379" width="17.28515625" style="1" customWidth="1"/>
    <col min="5380" max="5380" width="23.7109375" style="1" customWidth="1"/>
    <col min="5381" max="5381" width="25.42578125" style="1" customWidth="1"/>
    <col min="5382" max="5382" width="19" style="1" customWidth="1"/>
    <col min="5383" max="5383" width="6.5703125" style="1" customWidth="1"/>
    <col min="5384" max="5399" width="0" style="1" hidden="1" customWidth="1"/>
    <col min="5400" max="5631" width="9.140625" style="1"/>
    <col min="5632" max="5632" width="25.42578125" style="1" customWidth="1"/>
    <col min="5633" max="5633" width="32.7109375" style="1" customWidth="1"/>
    <col min="5634" max="5634" width="17.42578125" style="1" customWidth="1"/>
    <col min="5635" max="5635" width="17.28515625" style="1" customWidth="1"/>
    <col min="5636" max="5636" width="23.7109375" style="1" customWidth="1"/>
    <col min="5637" max="5637" width="25.42578125" style="1" customWidth="1"/>
    <col min="5638" max="5638" width="19" style="1" customWidth="1"/>
    <col min="5639" max="5639" width="6.5703125" style="1" customWidth="1"/>
    <col min="5640" max="5655" width="0" style="1" hidden="1" customWidth="1"/>
    <col min="5656" max="5887" width="9.140625" style="1"/>
    <col min="5888" max="5888" width="25.42578125" style="1" customWidth="1"/>
    <col min="5889" max="5889" width="32.7109375" style="1" customWidth="1"/>
    <col min="5890" max="5890" width="17.42578125" style="1" customWidth="1"/>
    <col min="5891" max="5891" width="17.28515625" style="1" customWidth="1"/>
    <col min="5892" max="5892" width="23.7109375" style="1" customWidth="1"/>
    <col min="5893" max="5893" width="25.42578125" style="1" customWidth="1"/>
    <col min="5894" max="5894" width="19" style="1" customWidth="1"/>
    <col min="5895" max="5895" width="6.5703125" style="1" customWidth="1"/>
    <col min="5896" max="5911" width="0" style="1" hidden="1" customWidth="1"/>
    <col min="5912" max="6143" width="9.140625" style="1"/>
    <col min="6144" max="6144" width="25.42578125" style="1" customWidth="1"/>
    <col min="6145" max="6145" width="32.7109375" style="1" customWidth="1"/>
    <col min="6146" max="6146" width="17.42578125" style="1" customWidth="1"/>
    <col min="6147" max="6147" width="17.28515625" style="1" customWidth="1"/>
    <col min="6148" max="6148" width="23.7109375" style="1" customWidth="1"/>
    <col min="6149" max="6149" width="25.42578125" style="1" customWidth="1"/>
    <col min="6150" max="6150" width="19" style="1" customWidth="1"/>
    <col min="6151" max="6151" width="6.5703125" style="1" customWidth="1"/>
    <col min="6152" max="6167" width="0" style="1" hidden="1" customWidth="1"/>
    <col min="6168" max="6399" width="9.140625" style="1"/>
    <col min="6400" max="6400" width="25.42578125" style="1" customWidth="1"/>
    <col min="6401" max="6401" width="32.7109375" style="1" customWidth="1"/>
    <col min="6402" max="6402" width="17.42578125" style="1" customWidth="1"/>
    <col min="6403" max="6403" width="17.28515625" style="1" customWidth="1"/>
    <col min="6404" max="6404" width="23.7109375" style="1" customWidth="1"/>
    <col min="6405" max="6405" width="25.42578125" style="1" customWidth="1"/>
    <col min="6406" max="6406" width="19" style="1" customWidth="1"/>
    <col min="6407" max="6407" width="6.5703125" style="1" customWidth="1"/>
    <col min="6408" max="6423" width="0" style="1" hidden="1" customWidth="1"/>
    <col min="6424" max="6655" width="9.140625" style="1"/>
    <col min="6656" max="6656" width="25.42578125" style="1" customWidth="1"/>
    <col min="6657" max="6657" width="32.7109375" style="1" customWidth="1"/>
    <col min="6658" max="6658" width="17.42578125" style="1" customWidth="1"/>
    <col min="6659" max="6659" width="17.28515625" style="1" customWidth="1"/>
    <col min="6660" max="6660" width="23.7109375" style="1" customWidth="1"/>
    <col min="6661" max="6661" width="25.42578125" style="1" customWidth="1"/>
    <col min="6662" max="6662" width="19" style="1" customWidth="1"/>
    <col min="6663" max="6663" width="6.5703125" style="1" customWidth="1"/>
    <col min="6664" max="6679" width="0" style="1" hidden="1" customWidth="1"/>
    <col min="6680" max="6911" width="9.140625" style="1"/>
    <col min="6912" max="6912" width="25.42578125" style="1" customWidth="1"/>
    <col min="6913" max="6913" width="32.7109375" style="1" customWidth="1"/>
    <col min="6914" max="6914" width="17.42578125" style="1" customWidth="1"/>
    <col min="6915" max="6915" width="17.28515625" style="1" customWidth="1"/>
    <col min="6916" max="6916" width="23.7109375" style="1" customWidth="1"/>
    <col min="6917" max="6917" width="25.42578125" style="1" customWidth="1"/>
    <col min="6918" max="6918" width="19" style="1" customWidth="1"/>
    <col min="6919" max="6919" width="6.5703125" style="1" customWidth="1"/>
    <col min="6920" max="6935" width="0" style="1" hidden="1" customWidth="1"/>
    <col min="6936" max="7167" width="9.140625" style="1"/>
    <col min="7168" max="7168" width="25.42578125" style="1" customWidth="1"/>
    <col min="7169" max="7169" width="32.7109375" style="1" customWidth="1"/>
    <col min="7170" max="7170" width="17.42578125" style="1" customWidth="1"/>
    <col min="7171" max="7171" width="17.28515625" style="1" customWidth="1"/>
    <col min="7172" max="7172" width="23.7109375" style="1" customWidth="1"/>
    <col min="7173" max="7173" width="25.42578125" style="1" customWidth="1"/>
    <col min="7174" max="7174" width="19" style="1" customWidth="1"/>
    <col min="7175" max="7175" width="6.5703125" style="1" customWidth="1"/>
    <col min="7176" max="7191" width="0" style="1" hidden="1" customWidth="1"/>
    <col min="7192" max="7423" width="9.140625" style="1"/>
    <col min="7424" max="7424" width="25.42578125" style="1" customWidth="1"/>
    <col min="7425" max="7425" width="32.7109375" style="1" customWidth="1"/>
    <col min="7426" max="7426" width="17.42578125" style="1" customWidth="1"/>
    <col min="7427" max="7427" width="17.28515625" style="1" customWidth="1"/>
    <col min="7428" max="7428" width="23.7109375" style="1" customWidth="1"/>
    <col min="7429" max="7429" width="25.42578125" style="1" customWidth="1"/>
    <col min="7430" max="7430" width="19" style="1" customWidth="1"/>
    <col min="7431" max="7431" width="6.5703125" style="1" customWidth="1"/>
    <col min="7432" max="7447" width="0" style="1" hidden="1" customWidth="1"/>
    <col min="7448" max="7679" width="9.140625" style="1"/>
    <col min="7680" max="7680" width="25.42578125" style="1" customWidth="1"/>
    <col min="7681" max="7681" width="32.7109375" style="1" customWidth="1"/>
    <col min="7682" max="7682" width="17.42578125" style="1" customWidth="1"/>
    <col min="7683" max="7683" width="17.28515625" style="1" customWidth="1"/>
    <col min="7684" max="7684" width="23.7109375" style="1" customWidth="1"/>
    <col min="7685" max="7685" width="25.42578125" style="1" customWidth="1"/>
    <col min="7686" max="7686" width="19" style="1" customWidth="1"/>
    <col min="7687" max="7687" width="6.5703125" style="1" customWidth="1"/>
    <col min="7688" max="7703" width="0" style="1" hidden="1" customWidth="1"/>
    <col min="7704" max="7935" width="9.140625" style="1"/>
    <col min="7936" max="7936" width="25.42578125" style="1" customWidth="1"/>
    <col min="7937" max="7937" width="32.7109375" style="1" customWidth="1"/>
    <col min="7938" max="7938" width="17.42578125" style="1" customWidth="1"/>
    <col min="7939" max="7939" width="17.28515625" style="1" customWidth="1"/>
    <col min="7940" max="7940" width="23.7109375" style="1" customWidth="1"/>
    <col min="7941" max="7941" width="25.42578125" style="1" customWidth="1"/>
    <col min="7942" max="7942" width="19" style="1" customWidth="1"/>
    <col min="7943" max="7943" width="6.5703125" style="1" customWidth="1"/>
    <col min="7944" max="7959" width="0" style="1" hidden="1" customWidth="1"/>
    <col min="7960" max="8191" width="9.140625" style="1"/>
    <col min="8192" max="8192" width="25.42578125" style="1" customWidth="1"/>
    <col min="8193" max="8193" width="32.7109375" style="1" customWidth="1"/>
    <col min="8194" max="8194" width="17.42578125" style="1" customWidth="1"/>
    <col min="8195" max="8195" width="17.28515625" style="1" customWidth="1"/>
    <col min="8196" max="8196" width="23.7109375" style="1" customWidth="1"/>
    <col min="8197" max="8197" width="25.42578125" style="1" customWidth="1"/>
    <col min="8198" max="8198" width="19" style="1" customWidth="1"/>
    <col min="8199" max="8199" width="6.5703125" style="1" customWidth="1"/>
    <col min="8200" max="8215" width="0" style="1" hidden="1" customWidth="1"/>
    <col min="8216" max="8447" width="9.140625" style="1"/>
    <col min="8448" max="8448" width="25.42578125" style="1" customWidth="1"/>
    <col min="8449" max="8449" width="32.7109375" style="1" customWidth="1"/>
    <col min="8450" max="8450" width="17.42578125" style="1" customWidth="1"/>
    <col min="8451" max="8451" width="17.28515625" style="1" customWidth="1"/>
    <col min="8452" max="8452" width="23.7109375" style="1" customWidth="1"/>
    <col min="8453" max="8453" width="25.42578125" style="1" customWidth="1"/>
    <col min="8454" max="8454" width="19" style="1" customWidth="1"/>
    <col min="8455" max="8455" width="6.5703125" style="1" customWidth="1"/>
    <col min="8456" max="8471" width="0" style="1" hidden="1" customWidth="1"/>
    <col min="8472" max="8703" width="9.140625" style="1"/>
    <col min="8704" max="8704" width="25.42578125" style="1" customWidth="1"/>
    <col min="8705" max="8705" width="32.7109375" style="1" customWidth="1"/>
    <col min="8706" max="8706" width="17.42578125" style="1" customWidth="1"/>
    <col min="8707" max="8707" width="17.28515625" style="1" customWidth="1"/>
    <col min="8708" max="8708" width="23.7109375" style="1" customWidth="1"/>
    <col min="8709" max="8709" width="25.42578125" style="1" customWidth="1"/>
    <col min="8710" max="8710" width="19" style="1" customWidth="1"/>
    <col min="8711" max="8711" width="6.5703125" style="1" customWidth="1"/>
    <col min="8712" max="8727" width="0" style="1" hidden="1" customWidth="1"/>
    <col min="8728" max="8959" width="9.140625" style="1"/>
    <col min="8960" max="8960" width="25.42578125" style="1" customWidth="1"/>
    <col min="8961" max="8961" width="32.7109375" style="1" customWidth="1"/>
    <col min="8962" max="8962" width="17.42578125" style="1" customWidth="1"/>
    <col min="8963" max="8963" width="17.28515625" style="1" customWidth="1"/>
    <col min="8964" max="8964" width="23.7109375" style="1" customWidth="1"/>
    <col min="8965" max="8965" width="25.42578125" style="1" customWidth="1"/>
    <col min="8966" max="8966" width="19" style="1" customWidth="1"/>
    <col min="8967" max="8967" width="6.5703125" style="1" customWidth="1"/>
    <col min="8968" max="8983" width="0" style="1" hidden="1" customWidth="1"/>
    <col min="8984" max="9215" width="9.140625" style="1"/>
    <col min="9216" max="9216" width="25.42578125" style="1" customWidth="1"/>
    <col min="9217" max="9217" width="32.7109375" style="1" customWidth="1"/>
    <col min="9218" max="9218" width="17.42578125" style="1" customWidth="1"/>
    <col min="9219" max="9219" width="17.28515625" style="1" customWidth="1"/>
    <col min="9220" max="9220" width="23.7109375" style="1" customWidth="1"/>
    <col min="9221" max="9221" width="25.42578125" style="1" customWidth="1"/>
    <col min="9222" max="9222" width="19" style="1" customWidth="1"/>
    <col min="9223" max="9223" width="6.5703125" style="1" customWidth="1"/>
    <col min="9224" max="9239" width="0" style="1" hidden="1" customWidth="1"/>
    <col min="9240" max="9471" width="9.140625" style="1"/>
    <col min="9472" max="9472" width="25.42578125" style="1" customWidth="1"/>
    <col min="9473" max="9473" width="32.7109375" style="1" customWidth="1"/>
    <col min="9474" max="9474" width="17.42578125" style="1" customWidth="1"/>
    <col min="9475" max="9475" width="17.28515625" style="1" customWidth="1"/>
    <col min="9476" max="9476" width="23.7109375" style="1" customWidth="1"/>
    <col min="9477" max="9477" width="25.42578125" style="1" customWidth="1"/>
    <col min="9478" max="9478" width="19" style="1" customWidth="1"/>
    <col min="9479" max="9479" width="6.5703125" style="1" customWidth="1"/>
    <col min="9480" max="9495" width="0" style="1" hidden="1" customWidth="1"/>
    <col min="9496" max="9727" width="9.140625" style="1"/>
    <col min="9728" max="9728" width="25.42578125" style="1" customWidth="1"/>
    <col min="9729" max="9729" width="32.7109375" style="1" customWidth="1"/>
    <col min="9730" max="9730" width="17.42578125" style="1" customWidth="1"/>
    <col min="9731" max="9731" width="17.28515625" style="1" customWidth="1"/>
    <col min="9732" max="9732" width="23.7109375" style="1" customWidth="1"/>
    <col min="9733" max="9733" width="25.42578125" style="1" customWidth="1"/>
    <col min="9734" max="9734" width="19" style="1" customWidth="1"/>
    <col min="9735" max="9735" width="6.5703125" style="1" customWidth="1"/>
    <col min="9736" max="9751" width="0" style="1" hidden="1" customWidth="1"/>
    <col min="9752" max="9983" width="9.140625" style="1"/>
    <col min="9984" max="9984" width="25.42578125" style="1" customWidth="1"/>
    <col min="9985" max="9985" width="32.7109375" style="1" customWidth="1"/>
    <col min="9986" max="9986" width="17.42578125" style="1" customWidth="1"/>
    <col min="9987" max="9987" width="17.28515625" style="1" customWidth="1"/>
    <col min="9988" max="9988" width="23.7109375" style="1" customWidth="1"/>
    <col min="9989" max="9989" width="25.42578125" style="1" customWidth="1"/>
    <col min="9990" max="9990" width="19" style="1" customWidth="1"/>
    <col min="9991" max="9991" width="6.5703125" style="1" customWidth="1"/>
    <col min="9992" max="10007" width="0" style="1" hidden="1" customWidth="1"/>
    <col min="10008" max="10239" width="9.140625" style="1"/>
    <col min="10240" max="10240" width="25.42578125" style="1" customWidth="1"/>
    <col min="10241" max="10241" width="32.7109375" style="1" customWidth="1"/>
    <col min="10242" max="10242" width="17.42578125" style="1" customWidth="1"/>
    <col min="10243" max="10243" width="17.28515625" style="1" customWidth="1"/>
    <col min="10244" max="10244" width="23.7109375" style="1" customWidth="1"/>
    <col min="10245" max="10245" width="25.42578125" style="1" customWidth="1"/>
    <col min="10246" max="10246" width="19" style="1" customWidth="1"/>
    <col min="10247" max="10247" width="6.5703125" style="1" customWidth="1"/>
    <col min="10248" max="10263" width="0" style="1" hidden="1" customWidth="1"/>
    <col min="10264" max="10495" width="9.140625" style="1"/>
    <col min="10496" max="10496" width="25.42578125" style="1" customWidth="1"/>
    <col min="10497" max="10497" width="32.7109375" style="1" customWidth="1"/>
    <col min="10498" max="10498" width="17.42578125" style="1" customWidth="1"/>
    <col min="10499" max="10499" width="17.28515625" style="1" customWidth="1"/>
    <col min="10500" max="10500" width="23.7109375" style="1" customWidth="1"/>
    <col min="10501" max="10501" width="25.42578125" style="1" customWidth="1"/>
    <col min="10502" max="10502" width="19" style="1" customWidth="1"/>
    <col min="10503" max="10503" width="6.5703125" style="1" customWidth="1"/>
    <col min="10504" max="10519" width="0" style="1" hidden="1" customWidth="1"/>
    <col min="10520" max="10751" width="9.140625" style="1"/>
    <col min="10752" max="10752" width="25.42578125" style="1" customWidth="1"/>
    <col min="10753" max="10753" width="32.7109375" style="1" customWidth="1"/>
    <col min="10754" max="10754" width="17.42578125" style="1" customWidth="1"/>
    <col min="10755" max="10755" width="17.28515625" style="1" customWidth="1"/>
    <col min="10756" max="10756" width="23.7109375" style="1" customWidth="1"/>
    <col min="10757" max="10757" width="25.42578125" style="1" customWidth="1"/>
    <col min="10758" max="10758" width="19" style="1" customWidth="1"/>
    <col min="10759" max="10759" width="6.5703125" style="1" customWidth="1"/>
    <col min="10760" max="10775" width="0" style="1" hidden="1" customWidth="1"/>
    <col min="10776" max="11007" width="9.140625" style="1"/>
    <col min="11008" max="11008" width="25.42578125" style="1" customWidth="1"/>
    <col min="11009" max="11009" width="32.7109375" style="1" customWidth="1"/>
    <col min="11010" max="11010" width="17.42578125" style="1" customWidth="1"/>
    <col min="11011" max="11011" width="17.28515625" style="1" customWidth="1"/>
    <col min="11012" max="11012" width="23.7109375" style="1" customWidth="1"/>
    <col min="11013" max="11013" width="25.42578125" style="1" customWidth="1"/>
    <col min="11014" max="11014" width="19" style="1" customWidth="1"/>
    <col min="11015" max="11015" width="6.5703125" style="1" customWidth="1"/>
    <col min="11016" max="11031" width="0" style="1" hidden="1" customWidth="1"/>
    <col min="11032" max="11263" width="9.140625" style="1"/>
    <col min="11264" max="11264" width="25.42578125" style="1" customWidth="1"/>
    <col min="11265" max="11265" width="32.7109375" style="1" customWidth="1"/>
    <col min="11266" max="11266" width="17.42578125" style="1" customWidth="1"/>
    <col min="11267" max="11267" width="17.28515625" style="1" customWidth="1"/>
    <col min="11268" max="11268" width="23.7109375" style="1" customWidth="1"/>
    <col min="11269" max="11269" width="25.42578125" style="1" customWidth="1"/>
    <col min="11270" max="11270" width="19" style="1" customWidth="1"/>
    <col min="11271" max="11271" width="6.5703125" style="1" customWidth="1"/>
    <col min="11272" max="11287" width="0" style="1" hidden="1" customWidth="1"/>
    <col min="11288" max="11519" width="9.140625" style="1"/>
    <col min="11520" max="11520" width="25.42578125" style="1" customWidth="1"/>
    <col min="11521" max="11521" width="32.7109375" style="1" customWidth="1"/>
    <col min="11522" max="11522" width="17.42578125" style="1" customWidth="1"/>
    <col min="11523" max="11523" width="17.28515625" style="1" customWidth="1"/>
    <col min="11524" max="11524" width="23.7109375" style="1" customWidth="1"/>
    <col min="11525" max="11525" width="25.42578125" style="1" customWidth="1"/>
    <col min="11526" max="11526" width="19" style="1" customWidth="1"/>
    <col min="11527" max="11527" width="6.5703125" style="1" customWidth="1"/>
    <col min="11528" max="11543" width="0" style="1" hidden="1" customWidth="1"/>
    <col min="11544" max="11775" width="9.140625" style="1"/>
    <col min="11776" max="11776" width="25.42578125" style="1" customWidth="1"/>
    <col min="11777" max="11777" width="32.7109375" style="1" customWidth="1"/>
    <col min="11778" max="11778" width="17.42578125" style="1" customWidth="1"/>
    <col min="11779" max="11779" width="17.28515625" style="1" customWidth="1"/>
    <col min="11780" max="11780" width="23.7109375" style="1" customWidth="1"/>
    <col min="11781" max="11781" width="25.42578125" style="1" customWidth="1"/>
    <col min="11782" max="11782" width="19" style="1" customWidth="1"/>
    <col min="11783" max="11783" width="6.5703125" style="1" customWidth="1"/>
    <col min="11784" max="11799" width="0" style="1" hidden="1" customWidth="1"/>
    <col min="11800" max="12031" width="9.140625" style="1"/>
    <col min="12032" max="12032" width="25.42578125" style="1" customWidth="1"/>
    <col min="12033" max="12033" width="32.7109375" style="1" customWidth="1"/>
    <col min="12034" max="12034" width="17.42578125" style="1" customWidth="1"/>
    <col min="12035" max="12035" width="17.28515625" style="1" customWidth="1"/>
    <col min="12036" max="12036" width="23.7109375" style="1" customWidth="1"/>
    <col min="12037" max="12037" width="25.42578125" style="1" customWidth="1"/>
    <col min="12038" max="12038" width="19" style="1" customWidth="1"/>
    <col min="12039" max="12039" width="6.5703125" style="1" customWidth="1"/>
    <col min="12040" max="12055" width="0" style="1" hidden="1" customWidth="1"/>
    <col min="12056" max="12287" width="9.140625" style="1"/>
    <col min="12288" max="12288" width="25.42578125" style="1" customWidth="1"/>
    <col min="12289" max="12289" width="32.7109375" style="1" customWidth="1"/>
    <col min="12290" max="12290" width="17.42578125" style="1" customWidth="1"/>
    <col min="12291" max="12291" width="17.28515625" style="1" customWidth="1"/>
    <col min="12292" max="12292" width="23.7109375" style="1" customWidth="1"/>
    <col min="12293" max="12293" width="25.42578125" style="1" customWidth="1"/>
    <col min="12294" max="12294" width="19" style="1" customWidth="1"/>
    <col min="12295" max="12295" width="6.5703125" style="1" customWidth="1"/>
    <col min="12296" max="12311" width="0" style="1" hidden="1" customWidth="1"/>
    <col min="12312" max="12543" width="9.140625" style="1"/>
    <col min="12544" max="12544" width="25.42578125" style="1" customWidth="1"/>
    <col min="12545" max="12545" width="32.7109375" style="1" customWidth="1"/>
    <col min="12546" max="12546" width="17.42578125" style="1" customWidth="1"/>
    <col min="12547" max="12547" width="17.28515625" style="1" customWidth="1"/>
    <col min="12548" max="12548" width="23.7109375" style="1" customWidth="1"/>
    <col min="12549" max="12549" width="25.42578125" style="1" customWidth="1"/>
    <col min="12550" max="12550" width="19" style="1" customWidth="1"/>
    <col min="12551" max="12551" width="6.5703125" style="1" customWidth="1"/>
    <col min="12552" max="12567" width="0" style="1" hidden="1" customWidth="1"/>
    <col min="12568" max="12799" width="9.140625" style="1"/>
    <col min="12800" max="12800" width="25.42578125" style="1" customWidth="1"/>
    <col min="12801" max="12801" width="32.7109375" style="1" customWidth="1"/>
    <col min="12802" max="12802" width="17.42578125" style="1" customWidth="1"/>
    <col min="12803" max="12803" width="17.28515625" style="1" customWidth="1"/>
    <col min="12804" max="12804" width="23.7109375" style="1" customWidth="1"/>
    <col min="12805" max="12805" width="25.42578125" style="1" customWidth="1"/>
    <col min="12806" max="12806" width="19" style="1" customWidth="1"/>
    <col min="12807" max="12807" width="6.5703125" style="1" customWidth="1"/>
    <col min="12808" max="12823" width="0" style="1" hidden="1" customWidth="1"/>
    <col min="12824" max="13055" width="9.140625" style="1"/>
    <col min="13056" max="13056" width="25.42578125" style="1" customWidth="1"/>
    <col min="13057" max="13057" width="32.7109375" style="1" customWidth="1"/>
    <col min="13058" max="13058" width="17.42578125" style="1" customWidth="1"/>
    <col min="13059" max="13059" width="17.28515625" style="1" customWidth="1"/>
    <col min="13060" max="13060" width="23.7109375" style="1" customWidth="1"/>
    <col min="13061" max="13061" width="25.42578125" style="1" customWidth="1"/>
    <col min="13062" max="13062" width="19" style="1" customWidth="1"/>
    <col min="13063" max="13063" width="6.5703125" style="1" customWidth="1"/>
    <col min="13064" max="13079" width="0" style="1" hidden="1" customWidth="1"/>
    <col min="13080" max="13311" width="9.140625" style="1"/>
    <col min="13312" max="13312" width="25.42578125" style="1" customWidth="1"/>
    <col min="13313" max="13313" width="32.7109375" style="1" customWidth="1"/>
    <col min="13314" max="13314" width="17.42578125" style="1" customWidth="1"/>
    <col min="13315" max="13315" width="17.28515625" style="1" customWidth="1"/>
    <col min="13316" max="13316" width="23.7109375" style="1" customWidth="1"/>
    <col min="13317" max="13317" width="25.42578125" style="1" customWidth="1"/>
    <col min="13318" max="13318" width="19" style="1" customWidth="1"/>
    <col min="13319" max="13319" width="6.5703125" style="1" customWidth="1"/>
    <col min="13320" max="13335" width="0" style="1" hidden="1" customWidth="1"/>
    <col min="13336" max="13567" width="9.140625" style="1"/>
    <col min="13568" max="13568" width="25.42578125" style="1" customWidth="1"/>
    <col min="13569" max="13569" width="32.7109375" style="1" customWidth="1"/>
    <col min="13570" max="13570" width="17.42578125" style="1" customWidth="1"/>
    <col min="13571" max="13571" width="17.28515625" style="1" customWidth="1"/>
    <col min="13572" max="13572" width="23.7109375" style="1" customWidth="1"/>
    <col min="13573" max="13573" width="25.42578125" style="1" customWidth="1"/>
    <col min="13574" max="13574" width="19" style="1" customWidth="1"/>
    <col min="13575" max="13575" width="6.5703125" style="1" customWidth="1"/>
    <col min="13576" max="13591" width="0" style="1" hidden="1" customWidth="1"/>
    <col min="13592" max="13823" width="9.140625" style="1"/>
    <col min="13824" max="13824" width="25.42578125" style="1" customWidth="1"/>
    <col min="13825" max="13825" width="32.7109375" style="1" customWidth="1"/>
    <col min="13826" max="13826" width="17.42578125" style="1" customWidth="1"/>
    <col min="13827" max="13827" width="17.28515625" style="1" customWidth="1"/>
    <col min="13828" max="13828" width="23.7109375" style="1" customWidth="1"/>
    <col min="13829" max="13829" width="25.42578125" style="1" customWidth="1"/>
    <col min="13830" max="13830" width="19" style="1" customWidth="1"/>
    <col min="13831" max="13831" width="6.5703125" style="1" customWidth="1"/>
    <col min="13832" max="13847" width="0" style="1" hidden="1" customWidth="1"/>
    <col min="13848" max="14079" width="9.140625" style="1"/>
    <col min="14080" max="14080" width="25.42578125" style="1" customWidth="1"/>
    <col min="14081" max="14081" width="32.7109375" style="1" customWidth="1"/>
    <col min="14082" max="14082" width="17.42578125" style="1" customWidth="1"/>
    <col min="14083" max="14083" width="17.28515625" style="1" customWidth="1"/>
    <col min="14084" max="14084" width="23.7109375" style="1" customWidth="1"/>
    <col min="14085" max="14085" width="25.42578125" style="1" customWidth="1"/>
    <col min="14086" max="14086" width="19" style="1" customWidth="1"/>
    <col min="14087" max="14087" width="6.5703125" style="1" customWidth="1"/>
    <col min="14088" max="14103" width="0" style="1" hidden="1" customWidth="1"/>
    <col min="14104" max="14335" width="9.140625" style="1"/>
    <col min="14336" max="14336" width="25.42578125" style="1" customWidth="1"/>
    <col min="14337" max="14337" width="32.7109375" style="1" customWidth="1"/>
    <col min="14338" max="14338" width="17.42578125" style="1" customWidth="1"/>
    <col min="14339" max="14339" width="17.28515625" style="1" customWidth="1"/>
    <col min="14340" max="14340" width="23.7109375" style="1" customWidth="1"/>
    <col min="14341" max="14341" width="25.42578125" style="1" customWidth="1"/>
    <col min="14342" max="14342" width="19" style="1" customWidth="1"/>
    <col min="14343" max="14343" width="6.5703125" style="1" customWidth="1"/>
    <col min="14344" max="14359" width="0" style="1" hidden="1" customWidth="1"/>
    <col min="14360" max="14591" width="9.140625" style="1"/>
    <col min="14592" max="14592" width="25.42578125" style="1" customWidth="1"/>
    <col min="14593" max="14593" width="32.7109375" style="1" customWidth="1"/>
    <col min="14594" max="14594" width="17.42578125" style="1" customWidth="1"/>
    <col min="14595" max="14595" width="17.28515625" style="1" customWidth="1"/>
    <col min="14596" max="14596" width="23.7109375" style="1" customWidth="1"/>
    <col min="14597" max="14597" width="25.42578125" style="1" customWidth="1"/>
    <col min="14598" max="14598" width="19" style="1" customWidth="1"/>
    <col min="14599" max="14599" width="6.5703125" style="1" customWidth="1"/>
    <col min="14600" max="14615" width="0" style="1" hidden="1" customWidth="1"/>
    <col min="14616" max="14847" width="9.140625" style="1"/>
    <col min="14848" max="14848" width="25.42578125" style="1" customWidth="1"/>
    <col min="14849" max="14849" width="32.7109375" style="1" customWidth="1"/>
    <col min="14850" max="14850" width="17.42578125" style="1" customWidth="1"/>
    <col min="14851" max="14851" width="17.28515625" style="1" customWidth="1"/>
    <col min="14852" max="14852" width="23.7109375" style="1" customWidth="1"/>
    <col min="14853" max="14853" width="25.42578125" style="1" customWidth="1"/>
    <col min="14854" max="14854" width="19" style="1" customWidth="1"/>
    <col min="14855" max="14855" width="6.5703125" style="1" customWidth="1"/>
    <col min="14856" max="14871" width="0" style="1" hidden="1" customWidth="1"/>
    <col min="14872" max="15103" width="9.140625" style="1"/>
    <col min="15104" max="15104" width="25.42578125" style="1" customWidth="1"/>
    <col min="15105" max="15105" width="32.7109375" style="1" customWidth="1"/>
    <col min="15106" max="15106" width="17.42578125" style="1" customWidth="1"/>
    <col min="15107" max="15107" width="17.28515625" style="1" customWidth="1"/>
    <col min="15108" max="15108" width="23.7109375" style="1" customWidth="1"/>
    <col min="15109" max="15109" width="25.42578125" style="1" customWidth="1"/>
    <col min="15110" max="15110" width="19" style="1" customWidth="1"/>
    <col min="15111" max="15111" width="6.5703125" style="1" customWidth="1"/>
    <col min="15112" max="15127" width="0" style="1" hidden="1" customWidth="1"/>
    <col min="15128" max="15359" width="9.140625" style="1"/>
    <col min="15360" max="15360" width="25.42578125" style="1" customWidth="1"/>
    <col min="15361" max="15361" width="32.7109375" style="1" customWidth="1"/>
    <col min="15362" max="15362" width="17.42578125" style="1" customWidth="1"/>
    <col min="15363" max="15363" width="17.28515625" style="1" customWidth="1"/>
    <col min="15364" max="15364" width="23.7109375" style="1" customWidth="1"/>
    <col min="15365" max="15365" width="25.42578125" style="1" customWidth="1"/>
    <col min="15366" max="15366" width="19" style="1" customWidth="1"/>
    <col min="15367" max="15367" width="6.5703125" style="1" customWidth="1"/>
    <col min="15368" max="15383" width="0" style="1" hidden="1" customWidth="1"/>
    <col min="15384" max="15615" width="9.140625" style="1"/>
    <col min="15616" max="15616" width="25.42578125" style="1" customWidth="1"/>
    <col min="15617" max="15617" width="32.7109375" style="1" customWidth="1"/>
    <col min="15618" max="15618" width="17.42578125" style="1" customWidth="1"/>
    <col min="15619" max="15619" width="17.28515625" style="1" customWidth="1"/>
    <col min="15620" max="15620" width="23.7109375" style="1" customWidth="1"/>
    <col min="15621" max="15621" width="25.42578125" style="1" customWidth="1"/>
    <col min="15622" max="15622" width="19" style="1" customWidth="1"/>
    <col min="15623" max="15623" width="6.5703125" style="1" customWidth="1"/>
    <col min="15624" max="15639" width="0" style="1" hidden="1" customWidth="1"/>
    <col min="15640" max="15871" width="9.140625" style="1"/>
    <col min="15872" max="15872" width="25.42578125" style="1" customWidth="1"/>
    <col min="15873" max="15873" width="32.7109375" style="1" customWidth="1"/>
    <col min="15874" max="15874" width="17.42578125" style="1" customWidth="1"/>
    <col min="15875" max="15875" width="17.28515625" style="1" customWidth="1"/>
    <col min="15876" max="15876" width="23.7109375" style="1" customWidth="1"/>
    <col min="15877" max="15877" width="25.42578125" style="1" customWidth="1"/>
    <col min="15878" max="15878" width="19" style="1" customWidth="1"/>
    <col min="15879" max="15879" width="6.5703125" style="1" customWidth="1"/>
    <col min="15880" max="15895" width="0" style="1" hidden="1" customWidth="1"/>
    <col min="15896" max="16127" width="9.140625" style="1"/>
    <col min="16128" max="16128" width="25.42578125" style="1" customWidth="1"/>
    <col min="16129" max="16129" width="32.7109375" style="1" customWidth="1"/>
    <col min="16130" max="16130" width="17.42578125" style="1" customWidth="1"/>
    <col min="16131" max="16131" width="17.28515625" style="1" customWidth="1"/>
    <col min="16132" max="16132" width="23.7109375" style="1" customWidth="1"/>
    <col min="16133" max="16133" width="25.42578125" style="1" customWidth="1"/>
    <col min="16134" max="16134" width="19" style="1" customWidth="1"/>
    <col min="16135" max="16135" width="6.5703125" style="1" customWidth="1"/>
    <col min="16136" max="16151" width="0" style="1" hidden="1" customWidth="1"/>
    <col min="16152" max="16384" width="9.140625" style="1"/>
  </cols>
  <sheetData>
    <row r="1" spans="2:22" ht="42.75" customHeight="1" thickBot="1" x14ac:dyDescent="0.25">
      <c r="B1" s="277" t="s">
        <v>102</v>
      </c>
      <c r="C1" s="278"/>
      <c r="D1" s="278"/>
      <c r="E1" s="145" t="s">
        <v>132</v>
      </c>
      <c r="F1" s="146" t="str">
        <f>K11</f>
        <v>November</v>
      </c>
      <c r="G1" s="146">
        <f>K10</f>
        <v>2025</v>
      </c>
      <c r="H1" s="147"/>
      <c r="I1" s="144"/>
      <c r="J1" s="143" t="s">
        <v>131</v>
      </c>
      <c r="K1" s="143"/>
      <c r="L1" s="143"/>
      <c r="M1" s="141"/>
      <c r="N1" s="141"/>
      <c r="O1" s="141"/>
      <c r="P1" s="142"/>
      <c r="Q1" s="142"/>
      <c r="R1" s="142"/>
      <c r="S1" s="142"/>
      <c r="T1" s="141"/>
      <c r="U1" s="141"/>
    </row>
    <row r="2" spans="2:22" ht="8.25" customHeight="1" thickBot="1" x14ac:dyDescent="0.25">
      <c r="B2" s="140"/>
      <c r="C2" s="134"/>
      <c r="D2" s="134"/>
      <c r="E2" s="134"/>
      <c r="F2" s="134"/>
      <c r="G2" s="134"/>
      <c r="H2" s="134"/>
      <c r="I2" s="46"/>
    </row>
    <row r="3" spans="2:22" ht="20.25" customHeight="1" x14ac:dyDescent="0.2">
      <c r="B3" s="139" t="s">
        <v>130</v>
      </c>
      <c r="C3" s="279" t="s">
        <v>129</v>
      </c>
      <c r="D3" s="279"/>
      <c r="E3" s="279"/>
      <c r="F3" s="138" t="s">
        <v>128</v>
      </c>
      <c r="G3" s="279" t="s">
        <v>127</v>
      </c>
      <c r="H3" s="280"/>
      <c r="I3" s="46"/>
    </row>
    <row r="4" spans="2:22" ht="62.25" customHeight="1" thickBot="1" x14ac:dyDescent="0.25">
      <c r="B4" s="137" t="s">
        <v>126</v>
      </c>
      <c r="C4" s="281" t="s">
        <v>125</v>
      </c>
      <c r="D4" s="282"/>
      <c r="E4" s="282"/>
      <c r="F4" s="171" t="s">
        <v>133</v>
      </c>
      <c r="G4" s="282" t="s">
        <v>134</v>
      </c>
      <c r="H4" s="283"/>
      <c r="I4" s="135"/>
    </row>
    <row r="5" spans="2:22" ht="20.25" customHeight="1" thickBot="1" x14ac:dyDescent="0.25">
      <c r="B5" s="134"/>
      <c r="C5" s="134"/>
      <c r="D5" s="134"/>
      <c r="E5" s="134"/>
      <c r="F5" s="134"/>
      <c r="G5" s="134"/>
      <c r="H5" s="134"/>
      <c r="I5" s="46"/>
    </row>
    <row r="6" spans="2:22" ht="24" customHeight="1" x14ac:dyDescent="0.2">
      <c r="B6" s="284" t="s">
        <v>124</v>
      </c>
      <c r="C6" s="284"/>
      <c r="D6" s="284"/>
      <c r="E6" s="284"/>
      <c r="F6" s="285" t="str">
        <f>CONCATENATE(F1," 1, ",G1)</f>
        <v>November 1, 2025</v>
      </c>
      <c r="G6" s="285" t="e">
        <f>CONCATENATE(#REF!," 1, ",#REF!)</f>
        <v>#REF!</v>
      </c>
      <c r="H6" s="148"/>
      <c r="I6" s="46"/>
      <c r="M6" s="260" t="s">
        <v>123</v>
      </c>
      <c r="N6" s="184"/>
      <c r="P6" s="265" t="s">
        <v>122</v>
      </c>
      <c r="Q6" s="266"/>
      <c r="R6" s="266"/>
      <c r="S6" s="267"/>
      <c r="V6" s="4"/>
    </row>
    <row r="7" spans="2:22" ht="24" customHeight="1" thickBot="1" x14ac:dyDescent="0.25">
      <c r="B7" s="271" t="s">
        <v>135</v>
      </c>
      <c r="C7" s="271"/>
      <c r="D7" s="271"/>
      <c r="E7" s="271"/>
      <c r="F7" s="125">
        <v>593</v>
      </c>
      <c r="G7" s="5" t="s">
        <v>105</v>
      </c>
      <c r="H7" s="5"/>
      <c r="I7" s="124"/>
      <c r="M7" s="261"/>
      <c r="N7" s="262"/>
      <c r="P7" s="268"/>
      <c r="Q7" s="269"/>
      <c r="R7" s="269"/>
      <c r="S7" s="270"/>
    </row>
    <row r="8" spans="2:22" ht="24" customHeight="1" thickBot="1" x14ac:dyDescent="0.25">
      <c r="B8" s="219" t="s">
        <v>136</v>
      </c>
      <c r="C8" s="219"/>
      <c r="D8" s="219"/>
      <c r="E8" s="219"/>
      <c r="F8" s="219"/>
      <c r="G8" s="219"/>
      <c r="H8" s="219"/>
      <c r="I8" s="121"/>
      <c r="M8" s="263"/>
      <c r="N8" s="264"/>
      <c r="P8" s="272" t="s">
        <v>118</v>
      </c>
      <c r="Q8" s="273"/>
      <c r="R8" s="273"/>
      <c r="S8" s="274"/>
      <c r="U8" s="133" t="s">
        <v>121</v>
      </c>
    </row>
    <row r="9" spans="2:22" ht="24" customHeight="1" thickBot="1" x14ac:dyDescent="0.25">
      <c r="B9" s="219" t="s">
        <v>120</v>
      </c>
      <c r="C9" s="219"/>
      <c r="D9" s="219"/>
      <c r="E9" s="219"/>
      <c r="F9" s="219"/>
      <c r="G9" s="219"/>
      <c r="H9" s="219"/>
      <c r="I9" s="121"/>
      <c r="J9" s="275" t="s">
        <v>119</v>
      </c>
      <c r="K9" s="276"/>
      <c r="L9" s="132"/>
      <c r="M9" s="103" t="s">
        <v>118</v>
      </c>
      <c r="N9" s="101">
        <v>2025</v>
      </c>
      <c r="P9" s="131" t="s">
        <v>117</v>
      </c>
      <c r="Q9" s="130" t="s">
        <v>116</v>
      </c>
      <c r="R9" s="130" t="s">
        <v>115</v>
      </c>
      <c r="S9" s="130" t="s">
        <v>114</v>
      </c>
      <c r="U9" s="129" t="s">
        <v>113</v>
      </c>
    </row>
    <row r="10" spans="2:22" ht="24" customHeight="1" thickBot="1" x14ac:dyDescent="0.25">
      <c r="B10" s="237" t="s">
        <v>112</v>
      </c>
      <c r="C10" s="237"/>
      <c r="D10" s="253" t="str">
        <f>CONCATENATE("The ",F1," ",G1," Average is")</f>
        <v>The November 2025 Average is</v>
      </c>
      <c r="E10" s="253"/>
      <c r="F10" s="253"/>
      <c r="G10" s="149">
        <f>K15</f>
        <v>638</v>
      </c>
      <c r="H10" s="150" t="s">
        <v>111</v>
      </c>
      <c r="I10" s="128"/>
      <c r="J10" s="120" t="s">
        <v>110</v>
      </c>
      <c r="K10" s="126">
        <v>2025</v>
      </c>
      <c r="M10" s="65" t="s">
        <v>85</v>
      </c>
      <c r="N10" s="101" t="s">
        <v>84</v>
      </c>
      <c r="P10" s="231">
        <v>45748</v>
      </c>
      <c r="Q10" s="234">
        <v>485.56</v>
      </c>
      <c r="R10" s="93">
        <v>45839</v>
      </c>
      <c r="S10" s="254">
        <v>45627</v>
      </c>
      <c r="U10" s="123" t="s">
        <v>109</v>
      </c>
    </row>
    <row r="11" spans="2:22" ht="24" customHeight="1" thickBot="1" x14ac:dyDescent="0.25">
      <c r="B11" s="257" t="s">
        <v>108</v>
      </c>
      <c r="C11" s="257"/>
      <c r="D11" s="257"/>
      <c r="E11" s="257"/>
      <c r="F11" s="257"/>
      <c r="G11" s="257"/>
      <c r="H11" s="257"/>
      <c r="I11" s="127"/>
      <c r="J11" s="120" t="s">
        <v>107</v>
      </c>
      <c r="K11" s="126" t="s">
        <v>55</v>
      </c>
      <c r="M11" s="65" t="s">
        <v>81</v>
      </c>
      <c r="N11" s="64" t="s">
        <v>5</v>
      </c>
      <c r="P11" s="232"/>
      <c r="Q11" s="235"/>
      <c r="R11" s="92">
        <v>45870</v>
      </c>
      <c r="S11" s="255"/>
      <c r="U11" s="123" t="s">
        <v>106</v>
      </c>
    </row>
    <row r="12" spans="2:22" ht="24" customHeight="1" thickBot="1" x14ac:dyDescent="0.25">
      <c r="B12" s="219" t="s">
        <v>137</v>
      </c>
      <c r="C12" s="219"/>
      <c r="D12" s="219"/>
      <c r="E12" s="219"/>
      <c r="F12" s="125">
        <v>593</v>
      </c>
      <c r="G12" s="5" t="s">
        <v>105</v>
      </c>
      <c r="I12" s="124"/>
      <c r="J12" s="114"/>
      <c r="K12" s="113"/>
      <c r="M12" s="65" t="s">
        <v>80</v>
      </c>
      <c r="N12" s="64" t="s">
        <v>5</v>
      </c>
      <c r="P12" s="233"/>
      <c r="Q12" s="236"/>
      <c r="R12" s="92">
        <v>45901</v>
      </c>
      <c r="S12" s="255"/>
      <c r="U12" s="123" t="s">
        <v>104</v>
      </c>
    </row>
    <row r="13" spans="2:22" ht="24" customHeight="1" thickBot="1" x14ac:dyDescent="0.25">
      <c r="B13" s="219" t="s">
        <v>103</v>
      </c>
      <c r="C13" s="219"/>
      <c r="D13" s="219"/>
      <c r="E13" s="219"/>
      <c r="F13" s="219"/>
      <c r="G13" s="219"/>
      <c r="H13" s="219"/>
      <c r="I13" s="121"/>
      <c r="J13" s="258" t="s">
        <v>102</v>
      </c>
      <c r="K13" s="259"/>
      <c r="M13" s="65" t="s">
        <v>78</v>
      </c>
      <c r="N13" s="64" t="s">
        <v>5</v>
      </c>
      <c r="P13" s="231" t="s">
        <v>144</v>
      </c>
      <c r="Q13" s="234">
        <v>488.31400000000002</v>
      </c>
      <c r="R13" s="93">
        <v>45931</v>
      </c>
      <c r="S13" s="255"/>
      <c r="U13" s="122" t="s">
        <v>101</v>
      </c>
    </row>
    <row r="14" spans="2:22" ht="24" customHeight="1" thickBot="1" x14ac:dyDescent="0.25">
      <c r="B14" s="219"/>
      <c r="C14" s="219"/>
      <c r="D14" s="219"/>
      <c r="E14" s="219"/>
      <c r="F14" s="219"/>
      <c r="G14" s="219"/>
      <c r="H14" s="219"/>
      <c r="I14" s="121"/>
      <c r="J14" s="120" t="s">
        <v>100</v>
      </c>
      <c r="K14" s="119">
        <v>593</v>
      </c>
      <c r="M14" s="65" t="s">
        <v>75</v>
      </c>
      <c r="N14" s="64">
        <v>621</v>
      </c>
      <c r="P14" s="232"/>
      <c r="Q14" s="235"/>
      <c r="R14" s="92">
        <v>45962</v>
      </c>
      <c r="S14" s="255"/>
    </row>
    <row r="15" spans="2:22" ht="56.25" customHeight="1" thickBot="1" x14ac:dyDescent="0.25">
      <c r="B15" s="248" t="s">
        <v>141</v>
      </c>
      <c r="C15" s="249"/>
      <c r="D15" s="249"/>
      <c r="E15" s="249"/>
      <c r="F15" s="249"/>
      <c r="G15" s="249"/>
      <c r="H15" s="250"/>
      <c r="I15" s="118"/>
      <c r="J15" s="117" t="s">
        <v>99</v>
      </c>
      <c r="K15" s="116">
        <v>638</v>
      </c>
      <c r="M15" s="65" t="s">
        <v>73</v>
      </c>
      <c r="N15" s="64">
        <v>626</v>
      </c>
      <c r="P15" s="233"/>
      <c r="Q15" s="236"/>
      <c r="R15" s="92">
        <v>45992</v>
      </c>
      <c r="S15" s="255"/>
    </row>
    <row r="16" spans="2:22" ht="24" customHeight="1" thickBot="1" x14ac:dyDescent="0.25">
      <c r="B16" s="251" t="s">
        <v>142</v>
      </c>
      <c r="C16" s="252"/>
      <c r="D16" s="252"/>
      <c r="E16" s="252"/>
      <c r="F16" s="252"/>
      <c r="G16" s="252"/>
      <c r="H16" s="252"/>
      <c r="I16" s="115"/>
      <c r="J16" s="114"/>
      <c r="K16" s="113"/>
      <c r="M16" s="65" t="s">
        <v>70</v>
      </c>
      <c r="N16" s="64">
        <v>632</v>
      </c>
      <c r="P16" s="231">
        <v>45931</v>
      </c>
      <c r="Q16" s="234"/>
      <c r="R16" s="93">
        <v>46023</v>
      </c>
      <c r="S16" s="255"/>
      <c r="U16" s="100"/>
    </row>
    <row r="17" spans="2:21" ht="40.5" customHeight="1" thickBot="1" x14ac:dyDescent="0.25">
      <c r="B17" s="228" t="s">
        <v>98</v>
      </c>
      <c r="C17" s="229"/>
      <c r="D17" s="229"/>
      <c r="E17" s="229"/>
      <c r="F17" s="229"/>
      <c r="G17" s="229"/>
      <c r="H17" s="230"/>
      <c r="I17" s="46"/>
      <c r="J17" s="112" t="s">
        <v>97</v>
      </c>
      <c r="K17" s="111">
        <v>45809</v>
      </c>
      <c r="M17" s="65" t="s">
        <v>67</v>
      </c>
      <c r="N17" s="64">
        <v>646</v>
      </c>
      <c r="P17" s="233"/>
      <c r="Q17" s="236"/>
      <c r="R17" s="92">
        <v>46082</v>
      </c>
      <c r="S17" s="255"/>
      <c r="U17" s="100"/>
    </row>
    <row r="18" spans="2:21" ht="56.25" customHeight="1" thickBot="1" x14ac:dyDescent="0.25">
      <c r="B18" s="45" t="s">
        <v>44</v>
      </c>
      <c r="C18" s="44" t="s">
        <v>43</v>
      </c>
      <c r="D18" s="43" t="s">
        <v>42</v>
      </c>
      <c r="E18" s="43" t="s">
        <v>96</v>
      </c>
      <c r="F18" s="43" t="s">
        <v>40</v>
      </c>
      <c r="G18" s="244" t="s">
        <v>39</v>
      </c>
      <c r="H18" s="245"/>
      <c r="I18" s="42"/>
      <c r="J18" s="110" t="s">
        <v>95</v>
      </c>
      <c r="K18" s="109">
        <v>488.31400000000002</v>
      </c>
      <c r="M18" s="65" t="s">
        <v>64</v>
      </c>
      <c r="N18" s="64">
        <v>648</v>
      </c>
      <c r="P18" s="231">
        <v>46023</v>
      </c>
      <c r="Q18" s="234"/>
      <c r="R18" s="93">
        <v>46113</v>
      </c>
      <c r="S18" s="255"/>
      <c r="U18" s="100"/>
    </row>
    <row r="19" spans="2:21" ht="21.75" customHeight="1" thickBot="1" x14ac:dyDescent="0.25">
      <c r="B19" s="73">
        <v>302.01</v>
      </c>
      <c r="C19" s="72" t="s">
        <v>74</v>
      </c>
      <c r="D19" s="71">
        <v>3.75</v>
      </c>
      <c r="E19" s="70">
        <v>0</v>
      </c>
      <c r="F19" s="69">
        <f t="shared" ref="F19:F29" si="0">D19+E19</f>
        <v>3.75</v>
      </c>
      <c r="G19" s="246">
        <f t="shared" ref="G19:G29" si="1">IF((ABS(($K$15-$K$14)*F19/100))&gt;0.1, ($K$15-$K$14)*F19/100, 0)</f>
        <v>1.6875</v>
      </c>
      <c r="H19" s="247" t="e">
        <f>IF((ABS((J15-J14)*E19/100))&gt;0.1, (J15-J14)*E19/100, 0)</f>
        <v>#VALUE!</v>
      </c>
      <c r="I19" s="32"/>
      <c r="J19" s="107" t="s">
        <v>94</v>
      </c>
      <c r="K19" s="108" t="s">
        <v>139</v>
      </c>
      <c r="M19" s="65" t="s">
        <v>61</v>
      </c>
      <c r="N19" s="64">
        <v>642</v>
      </c>
      <c r="P19" s="232"/>
      <c r="Q19" s="235"/>
      <c r="R19" s="92">
        <v>46143</v>
      </c>
      <c r="S19" s="255"/>
      <c r="U19" s="100"/>
    </row>
    <row r="20" spans="2:21" ht="21.75" customHeight="1" thickBot="1" x14ac:dyDescent="0.25">
      <c r="B20" s="38" t="s">
        <v>72</v>
      </c>
      <c r="C20" s="67" t="s">
        <v>71</v>
      </c>
      <c r="D20" s="36">
        <v>6.85</v>
      </c>
      <c r="E20" s="36">
        <v>1</v>
      </c>
      <c r="F20" s="57">
        <f t="shared" si="0"/>
        <v>7.85</v>
      </c>
      <c r="G20" s="238">
        <f t="shared" si="1"/>
        <v>3.5325000000000002</v>
      </c>
      <c r="H20" s="239" t="e">
        <f>IF((ABS((#REF!-J15)*E20/100))&gt;0.1, (#REF!-J15)*E20/100, 0)</f>
        <v>#REF!</v>
      </c>
      <c r="I20" s="32"/>
      <c r="J20" s="107" t="s">
        <v>93</v>
      </c>
      <c r="K20" s="106">
        <v>459.404</v>
      </c>
      <c r="M20" s="65" t="s">
        <v>58</v>
      </c>
      <c r="N20" s="64">
        <v>642</v>
      </c>
      <c r="P20" s="233"/>
      <c r="Q20" s="236"/>
      <c r="R20" s="92">
        <v>46174</v>
      </c>
      <c r="S20" s="255"/>
      <c r="U20" s="100"/>
    </row>
    <row r="21" spans="2:21" ht="21.75" customHeight="1" thickBot="1" x14ac:dyDescent="0.25">
      <c r="B21" s="38" t="s">
        <v>69</v>
      </c>
      <c r="C21" s="67" t="s">
        <v>68</v>
      </c>
      <c r="D21" s="36">
        <v>6.85</v>
      </c>
      <c r="E21" s="36">
        <v>1</v>
      </c>
      <c r="F21" s="57">
        <f t="shared" si="0"/>
        <v>7.85</v>
      </c>
      <c r="G21" s="238">
        <f t="shared" si="1"/>
        <v>3.5325000000000002</v>
      </c>
      <c r="H21" s="239" t="e">
        <f>IF((ABS((#REF!-#REF!)*E21/100))&gt;0.1, (#REF!-#REF!)*E21/100, 0)</f>
        <v>#REF!</v>
      </c>
      <c r="I21" s="32"/>
      <c r="J21" s="105" t="s">
        <v>92</v>
      </c>
      <c r="K21" s="104">
        <v>45962</v>
      </c>
      <c r="L21" s="1"/>
      <c r="M21" s="65" t="s">
        <v>55</v>
      </c>
      <c r="N21" s="64">
        <v>638</v>
      </c>
      <c r="P21" s="231">
        <v>46113</v>
      </c>
      <c r="Q21" s="234"/>
      <c r="R21" s="93">
        <v>46204</v>
      </c>
      <c r="S21" s="255"/>
      <c r="U21" s="100"/>
    </row>
    <row r="22" spans="2:21" ht="22.5" customHeight="1" thickBot="1" x14ac:dyDescent="0.25">
      <c r="B22" s="38" t="s">
        <v>66</v>
      </c>
      <c r="C22" s="67" t="s">
        <v>65</v>
      </c>
      <c r="D22" s="36">
        <v>6.85</v>
      </c>
      <c r="E22" s="36">
        <v>1</v>
      </c>
      <c r="F22" s="57">
        <f t="shared" si="0"/>
        <v>7.85</v>
      </c>
      <c r="G22" s="238">
        <f t="shared" si="1"/>
        <v>3.5325000000000002</v>
      </c>
      <c r="H22" s="239" t="e">
        <f>IF((ABS((#REF!-#REF!)*E22/100))&gt;0.1, (#REF!-#REF!)*E22/100, 0)</f>
        <v>#REF!</v>
      </c>
      <c r="I22" s="32"/>
      <c r="K22" s="1"/>
      <c r="L22" s="1"/>
      <c r="M22" s="60" t="s">
        <v>52</v>
      </c>
      <c r="N22" s="59"/>
      <c r="P22" s="232"/>
      <c r="Q22" s="235"/>
      <c r="R22" s="92">
        <v>46235</v>
      </c>
      <c r="S22" s="255"/>
      <c r="U22" s="100"/>
    </row>
    <row r="23" spans="2:21" ht="21.75" customHeight="1" thickBot="1" x14ac:dyDescent="0.25">
      <c r="B23" s="38" t="s">
        <v>63</v>
      </c>
      <c r="C23" s="67" t="s">
        <v>62</v>
      </c>
      <c r="D23" s="36">
        <v>6.85</v>
      </c>
      <c r="E23" s="36">
        <v>1</v>
      </c>
      <c r="F23" s="57">
        <f t="shared" si="0"/>
        <v>7.85</v>
      </c>
      <c r="G23" s="238">
        <f t="shared" si="1"/>
        <v>3.5325000000000002</v>
      </c>
      <c r="H23" s="239" t="e">
        <f>IF((ABS((#REF!-#REF!)*E23/100))&gt;0.1, (#REF!-#REF!)*E23/100, 0)</f>
        <v>#REF!</v>
      </c>
      <c r="I23" s="32"/>
      <c r="J23" s="1"/>
      <c r="K23" s="1"/>
      <c r="L23" s="1"/>
      <c r="M23" s="103"/>
      <c r="N23" s="102">
        <v>2026</v>
      </c>
      <c r="P23" s="233"/>
      <c r="Q23" s="236"/>
      <c r="R23" s="92">
        <v>46266</v>
      </c>
      <c r="S23" s="255"/>
      <c r="U23" s="100"/>
    </row>
    <row r="24" spans="2:21" ht="21.75" customHeight="1" thickBot="1" x14ac:dyDescent="0.25">
      <c r="B24" s="38" t="s">
        <v>60</v>
      </c>
      <c r="C24" s="67" t="s">
        <v>59</v>
      </c>
      <c r="D24" s="36">
        <v>8.25</v>
      </c>
      <c r="E24" s="36">
        <v>1</v>
      </c>
      <c r="F24" s="57">
        <f t="shared" si="0"/>
        <v>9.25</v>
      </c>
      <c r="G24" s="238">
        <f t="shared" si="1"/>
        <v>4.1624999999999996</v>
      </c>
      <c r="H24" s="239" t="e">
        <f>IF((ABS((#REF!-#REF!)*E24/100))&gt;0.1, (#REF!-#REF!)*E24/100, 0)</f>
        <v>#REF!</v>
      </c>
      <c r="I24" s="32"/>
      <c r="J24" s="1"/>
      <c r="K24" s="1"/>
      <c r="L24" s="1"/>
      <c r="M24" s="65" t="s">
        <v>85</v>
      </c>
      <c r="N24" s="101" t="s">
        <v>84</v>
      </c>
      <c r="P24" s="231">
        <v>46204</v>
      </c>
      <c r="Q24" s="234"/>
      <c r="R24" s="93">
        <v>46296</v>
      </c>
      <c r="S24" s="255"/>
      <c r="U24" s="100"/>
    </row>
    <row r="25" spans="2:21" ht="30.75" thickBot="1" x14ac:dyDescent="0.25">
      <c r="B25" s="38" t="s">
        <v>57</v>
      </c>
      <c r="C25" s="58" t="s">
        <v>56</v>
      </c>
      <c r="D25" s="36">
        <v>6.7</v>
      </c>
      <c r="E25" s="66">
        <v>1</v>
      </c>
      <c r="F25" s="57">
        <f t="shared" si="0"/>
        <v>7.7</v>
      </c>
      <c r="G25" s="238">
        <f t="shared" si="1"/>
        <v>3.4649999999999999</v>
      </c>
      <c r="H25" s="239" t="e">
        <f>IF((ABS((#REF!-#REF!)*E25/100))&gt;0.1, (#REF!-#REF!)*E25/100, 0)</f>
        <v>#REF!</v>
      </c>
      <c r="I25" s="32"/>
      <c r="J25" s="1"/>
      <c r="K25" s="1"/>
      <c r="L25" s="1"/>
      <c r="M25" s="65" t="s">
        <v>81</v>
      </c>
      <c r="N25" s="64"/>
      <c r="P25" s="232"/>
      <c r="Q25" s="235"/>
      <c r="R25" s="92">
        <v>46327</v>
      </c>
      <c r="S25" s="255"/>
    </row>
    <row r="26" spans="2:21" ht="30.75" thickBot="1" x14ac:dyDescent="0.25">
      <c r="B26" s="41" t="s">
        <v>54</v>
      </c>
      <c r="C26" s="63" t="s">
        <v>53</v>
      </c>
      <c r="D26" s="39">
        <v>6.2</v>
      </c>
      <c r="E26" s="39">
        <v>1</v>
      </c>
      <c r="F26" s="62">
        <f t="shared" si="0"/>
        <v>7.2</v>
      </c>
      <c r="G26" s="240">
        <f t="shared" si="1"/>
        <v>3.24</v>
      </c>
      <c r="H26" s="241" t="e">
        <f>IF((ABS((#REF!-#REF!)*E26/100))&gt;0.1, (#REF!-#REF!)*E26/100, 0)</f>
        <v>#REF!</v>
      </c>
      <c r="I26" s="32"/>
      <c r="J26" s="1"/>
      <c r="K26" s="1"/>
      <c r="L26" s="1"/>
      <c r="M26" s="65" t="s">
        <v>80</v>
      </c>
      <c r="N26" s="64"/>
      <c r="P26" s="233"/>
      <c r="Q26" s="236"/>
      <c r="R26" s="92">
        <v>46357</v>
      </c>
      <c r="S26" s="255"/>
    </row>
    <row r="27" spans="2:21" ht="30.75" thickBot="1" x14ac:dyDescent="0.25">
      <c r="B27" s="38" t="s">
        <v>51</v>
      </c>
      <c r="C27" s="58" t="s">
        <v>50</v>
      </c>
      <c r="D27" s="36">
        <v>5.5</v>
      </c>
      <c r="E27" s="36">
        <v>1</v>
      </c>
      <c r="F27" s="57">
        <f t="shared" si="0"/>
        <v>6.5</v>
      </c>
      <c r="G27" s="238">
        <f t="shared" si="1"/>
        <v>2.9249999999999998</v>
      </c>
      <c r="H27" s="239" t="e">
        <f>IF((ABS((#REF!-#REF!)*E27/100))&gt;0.1, (#REF!-#REF!)*E27/100, 0)</f>
        <v>#REF!</v>
      </c>
      <c r="I27" s="32"/>
      <c r="J27" s="1"/>
      <c r="K27" s="1"/>
      <c r="L27" s="1"/>
      <c r="M27" s="65" t="s">
        <v>78</v>
      </c>
      <c r="N27" s="64"/>
      <c r="P27" s="231">
        <v>46296</v>
      </c>
      <c r="Q27" s="234"/>
      <c r="R27" s="93">
        <v>46388</v>
      </c>
      <c r="S27" s="255"/>
    </row>
    <row r="28" spans="2:21" ht="30.75" thickBot="1" x14ac:dyDescent="0.25">
      <c r="B28" s="38" t="s">
        <v>49</v>
      </c>
      <c r="C28" s="58" t="s">
        <v>48</v>
      </c>
      <c r="D28" s="36">
        <v>4.9000000000000004</v>
      </c>
      <c r="E28" s="36">
        <v>1</v>
      </c>
      <c r="F28" s="57">
        <f t="shared" si="0"/>
        <v>5.9</v>
      </c>
      <c r="G28" s="238">
        <f t="shared" si="1"/>
        <v>2.6549999999999998</v>
      </c>
      <c r="H28" s="239" t="e">
        <f>IF((ABS((#REF!-#REF!)*E28/100))&gt;0.1, (#REF!-#REF!)*E28/100, 0)</f>
        <v>#REF!</v>
      </c>
      <c r="I28" s="32"/>
      <c r="J28" s="1"/>
      <c r="K28" s="1"/>
      <c r="L28" s="1"/>
      <c r="M28" s="65" t="s">
        <v>75</v>
      </c>
      <c r="N28" s="64"/>
      <c r="P28" s="232"/>
      <c r="Q28" s="235"/>
      <c r="R28" s="92">
        <v>46419</v>
      </c>
      <c r="S28" s="255"/>
    </row>
    <row r="29" spans="2:21" ht="30.75" customHeight="1" thickBot="1" x14ac:dyDescent="0.25">
      <c r="B29" s="35" t="s">
        <v>47</v>
      </c>
      <c r="C29" s="55" t="s">
        <v>46</v>
      </c>
      <c r="D29" s="33">
        <v>4.5</v>
      </c>
      <c r="E29" s="54">
        <v>1</v>
      </c>
      <c r="F29" s="53">
        <f t="shared" si="0"/>
        <v>5.5</v>
      </c>
      <c r="G29" s="242">
        <f t="shared" si="1"/>
        <v>2.4750000000000001</v>
      </c>
      <c r="H29" s="243" t="e">
        <f>IF((ABS((#REF!-#REF!)*E29/100))&gt;0.1, (#REF!-#REF!)*E29/100, 0)</f>
        <v>#REF!</v>
      </c>
      <c r="I29" s="32"/>
      <c r="J29" s="1"/>
      <c r="K29" s="1"/>
      <c r="L29" s="1"/>
      <c r="M29" s="65" t="s">
        <v>73</v>
      </c>
      <c r="N29" s="64"/>
      <c r="P29" s="233"/>
      <c r="Q29" s="236"/>
      <c r="R29" s="92">
        <v>46447</v>
      </c>
      <c r="S29" s="256"/>
    </row>
    <row r="30" spans="2:21" ht="21.75" customHeight="1" thickBot="1" x14ac:dyDescent="0.25">
      <c r="B30" s="99"/>
      <c r="C30" s="98"/>
      <c r="D30" s="97"/>
      <c r="E30" s="96"/>
      <c r="F30" s="95"/>
      <c r="G30" s="94"/>
      <c r="H30" s="94"/>
      <c r="I30" s="32"/>
      <c r="J30" s="1"/>
      <c r="K30" s="1"/>
      <c r="L30" s="1"/>
      <c r="M30" s="65" t="s">
        <v>70</v>
      </c>
      <c r="N30" s="64"/>
      <c r="P30" s="231">
        <v>46388</v>
      </c>
      <c r="Q30" s="234"/>
      <c r="R30" s="93">
        <v>46478</v>
      </c>
      <c r="S30" s="1"/>
    </row>
    <row r="31" spans="2:21" ht="21.75" customHeight="1" thickBot="1" x14ac:dyDescent="0.25">
      <c r="B31" s="237" t="s">
        <v>91</v>
      </c>
      <c r="C31" s="237"/>
      <c r="D31" s="237"/>
      <c r="E31" s="237"/>
      <c r="F31" s="237"/>
      <c r="G31" s="237"/>
      <c r="H31" s="237"/>
      <c r="I31" s="32"/>
      <c r="J31" s="1"/>
      <c r="K31" s="1"/>
      <c r="M31" s="65" t="s">
        <v>67</v>
      </c>
      <c r="N31" s="64"/>
      <c r="P31" s="232"/>
      <c r="Q31" s="235"/>
      <c r="R31" s="92">
        <v>46508</v>
      </c>
    </row>
    <row r="32" spans="2:21" ht="21.75" customHeight="1" thickBot="1" x14ac:dyDescent="0.25">
      <c r="B32" s="219" t="s">
        <v>90</v>
      </c>
      <c r="C32" s="219"/>
      <c r="D32" s="219"/>
      <c r="E32" s="219"/>
      <c r="F32" s="219"/>
      <c r="G32" s="219"/>
      <c r="H32" s="219"/>
      <c r="I32" s="32"/>
      <c r="M32" s="65" t="s">
        <v>64</v>
      </c>
      <c r="N32" s="64"/>
      <c r="P32" s="233"/>
      <c r="Q32" s="236"/>
      <c r="R32" s="92">
        <v>46539</v>
      </c>
    </row>
    <row r="33" spans="2:18" ht="21.75" customHeight="1" x14ac:dyDescent="0.2">
      <c r="B33" s="219" t="s">
        <v>138</v>
      </c>
      <c r="C33" s="219"/>
      <c r="D33" s="219"/>
      <c r="E33" s="219"/>
      <c r="F33" s="219"/>
      <c r="G33" s="219"/>
      <c r="H33" s="219"/>
      <c r="I33" s="32"/>
      <c r="M33" s="65" t="s">
        <v>61</v>
      </c>
      <c r="N33" s="64"/>
      <c r="P33" s="91" t="s">
        <v>140</v>
      </c>
      <c r="Q33" s="91" t="s">
        <v>140</v>
      </c>
      <c r="R33" s="1" t="s">
        <v>140</v>
      </c>
    </row>
    <row r="34" spans="2:18" ht="21.75" customHeight="1" x14ac:dyDescent="0.2">
      <c r="B34" s="219" t="s">
        <v>89</v>
      </c>
      <c r="C34" s="219"/>
      <c r="D34" s="219"/>
      <c r="E34" s="219"/>
      <c r="F34" s="219"/>
      <c r="G34" s="219"/>
      <c r="H34" s="219"/>
      <c r="I34" s="32"/>
      <c r="M34" s="65" t="s">
        <v>58</v>
      </c>
      <c r="N34" s="64"/>
    </row>
    <row r="35" spans="2:18" ht="21.75" customHeight="1" x14ac:dyDescent="0.2">
      <c r="B35" s="219" t="s">
        <v>88</v>
      </c>
      <c r="C35" s="219"/>
      <c r="D35" s="219"/>
      <c r="E35" s="219"/>
      <c r="F35" s="219"/>
      <c r="G35" s="219"/>
      <c r="H35" s="219"/>
      <c r="I35" s="32"/>
      <c r="M35" s="65" t="s">
        <v>55</v>
      </c>
      <c r="N35" s="64"/>
    </row>
    <row r="36" spans="2:18" ht="21.75" customHeight="1" thickBot="1" x14ac:dyDescent="0.25">
      <c r="B36" s="79" t="s">
        <v>87</v>
      </c>
      <c r="C36" s="87" t="str">
        <f>K19</f>
        <v>December 2024</v>
      </c>
      <c r="D36" s="220" t="s">
        <v>86</v>
      </c>
      <c r="E36" s="220"/>
      <c r="F36" s="85">
        <f>K20</f>
        <v>459.404</v>
      </c>
      <c r="G36" s="79"/>
      <c r="H36" s="79"/>
      <c r="I36" s="32"/>
      <c r="M36" s="60" t="s">
        <v>52</v>
      </c>
      <c r="N36" s="59"/>
    </row>
    <row r="37" spans="2:18" ht="21.75" customHeight="1" thickBot="1" x14ac:dyDescent="0.25">
      <c r="B37" s="79"/>
      <c r="C37" s="87"/>
      <c r="D37" s="170"/>
      <c r="E37" s="170"/>
      <c r="F37" s="85"/>
      <c r="G37" s="79"/>
      <c r="H37" s="79"/>
      <c r="I37" s="32"/>
      <c r="M37" s="89"/>
      <c r="N37" s="88">
        <v>2027</v>
      </c>
    </row>
    <row r="38" spans="2:18" ht="21.75" customHeight="1" x14ac:dyDescent="0.2">
      <c r="B38" s="221" t="s">
        <v>83</v>
      </c>
      <c r="C38" s="221"/>
      <c r="D38" s="221"/>
      <c r="E38" s="82">
        <f>K17</f>
        <v>45809</v>
      </c>
      <c r="F38" s="81" t="s">
        <v>82</v>
      </c>
      <c r="G38" s="80">
        <f>K18</f>
        <v>488.31400000000002</v>
      </c>
      <c r="H38" s="79"/>
      <c r="I38" s="32"/>
      <c r="M38" s="84" t="s">
        <v>85</v>
      </c>
      <c r="N38" s="83" t="s">
        <v>84</v>
      </c>
    </row>
    <row r="39" spans="2:18" ht="21.75" customHeight="1" thickBot="1" x14ac:dyDescent="0.25">
      <c r="B39" s="79"/>
      <c r="C39" s="79"/>
      <c r="D39" s="79"/>
      <c r="E39" s="79"/>
      <c r="F39" s="79"/>
      <c r="G39" s="79"/>
      <c r="H39" s="79"/>
      <c r="I39" s="32"/>
      <c r="M39" s="65" t="s">
        <v>81</v>
      </c>
      <c r="N39" s="64"/>
    </row>
    <row r="40" spans="2:18" ht="40.5" customHeight="1" thickBot="1" x14ac:dyDescent="0.25">
      <c r="B40" s="222" t="s">
        <v>79</v>
      </c>
      <c r="C40" s="223"/>
      <c r="D40" s="223"/>
      <c r="E40" s="223"/>
      <c r="F40" s="223"/>
      <c r="G40" s="223"/>
      <c r="H40" s="224"/>
      <c r="I40" s="46"/>
      <c r="M40" s="65" t="s">
        <v>80</v>
      </c>
      <c r="N40" s="64"/>
    </row>
    <row r="41" spans="2:18" ht="63.75" thickBot="1" x14ac:dyDescent="0.25">
      <c r="B41" s="78" t="s">
        <v>44</v>
      </c>
      <c r="C41" s="77" t="s">
        <v>43</v>
      </c>
      <c r="D41" s="76" t="s">
        <v>42</v>
      </c>
      <c r="E41" s="76" t="s">
        <v>41</v>
      </c>
      <c r="F41" s="76" t="s">
        <v>40</v>
      </c>
      <c r="G41" s="75" t="s">
        <v>77</v>
      </c>
      <c r="H41" s="74" t="s">
        <v>76</v>
      </c>
      <c r="I41" s="42"/>
      <c r="M41" s="60" t="s">
        <v>78</v>
      </c>
      <c r="N41" s="59"/>
    </row>
    <row r="42" spans="2:18" ht="30" customHeight="1" x14ac:dyDescent="0.2">
      <c r="B42" s="73">
        <v>302.01</v>
      </c>
      <c r="C42" s="72" t="s">
        <v>74</v>
      </c>
      <c r="D42" s="71">
        <v>3.75</v>
      </c>
      <c r="E42" s="70">
        <v>0</v>
      </c>
      <c r="F42" s="69">
        <f t="shared" ref="F42:F52" si="2">D42+E42</f>
        <v>3.75</v>
      </c>
      <c r="G42" s="68">
        <v>0.96250000000000002</v>
      </c>
      <c r="H42" s="225" t="str">
        <f>(IF((($K$18-$K$20)/$K$20)&gt;0.05, "5.00%",($K$18-$K$20)/$K$20))</f>
        <v>5.00%</v>
      </c>
      <c r="I42" s="51"/>
      <c r="M42" s="65" t="s">
        <v>75</v>
      </c>
      <c r="N42" s="64"/>
      <c r="P42" s="50"/>
      <c r="Q42" s="2">
        <f>(($K$18-$K$20)/$K$20)</f>
        <v>6.2929360649885566E-2</v>
      </c>
    </row>
    <row r="43" spans="2:18" ht="30" customHeight="1" x14ac:dyDescent="0.2">
      <c r="B43" s="38" t="s">
        <v>72</v>
      </c>
      <c r="C43" s="67" t="s">
        <v>71</v>
      </c>
      <c r="D43" s="36">
        <v>6.85</v>
      </c>
      <c r="E43" s="36">
        <v>1</v>
      </c>
      <c r="F43" s="57">
        <f t="shared" si="2"/>
        <v>7.85</v>
      </c>
      <c r="G43" s="56">
        <v>0.92149999999999999</v>
      </c>
      <c r="H43" s="226"/>
      <c r="I43" s="51"/>
      <c r="M43" s="65" t="s">
        <v>73</v>
      </c>
      <c r="N43" s="64"/>
      <c r="P43" s="50"/>
      <c r="Q43" s="2" t="str">
        <f t="shared" ref="Q43:Q52" si="3">(IF((($K$18-$K$20)/$K$20)&gt;0.05, "5.00%",($K$18-$K$20)/$K$20))</f>
        <v>5.00%</v>
      </c>
    </row>
    <row r="44" spans="2:18" ht="30" customHeight="1" x14ac:dyDescent="0.2">
      <c r="B44" s="38" t="s">
        <v>69</v>
      </c>
      <c r="C44" s="67" t="s">
        <v>68</v>
      </c>
      <c r="D44" s="36">
        <v>6.85</v>
      </c>
      <c r="E44" s="36">
        <v>1</v>
      </c>
      <c r="F44" s="57">
        <f t="shared" si="2"/>
        <v>7.85</v>
      </c>
      <c r="G44" s="56">
        <v>0.92149999999999999</v>
      </c>
      <c r="H44" s="226"/>
      <c r="I44" s="51"/>
      <c r="M44" s="65" t="s">
        <v>70</v>
      </c>
      <c r="N44" s="64"/>
      <c r="P44" s="50"/>
      <c r="Q44" s="2" t="str">
        <f t="shared" si="3"/>
        <v>5.00%</v>
      </c>
    </row>
    <row r="45" spans="2:18" ht="30" customHeight="1" x14ac:dyDescent="0.2">
      <c r="B45" s="38" t="s">
        <v>66</v>
      </c>
      <c r="C45" s="67" t="s">
        <v>65</v>
      </c>
      <c r="D45" s="36">
        <v>6.85</v>
      </c>
      <c r="E45" s="36">
        <v>1</v>
      </c>
      <c r="F45" s="57">
        <f t="shared" si="2"/>
        <v>7.85</v>
      </c>
      <c r="G45" s="56">
        <v>0.92149999999999999</v>
      </c>
      <c r="H45" s="226"/>
      <c r="I45" s="51"/>
      <c r="M45" s="65" t="s">
        <v>67</v>
      </c>
      <c r="N45" s="64"/>
      <c r="P45" s="50"/>
      <c r="Q45" s="2" t="str">
        <f t="shared" si="3"/>
        <v>5.00%</v>
      </c>
    </row>
    <row r="46" spans="2:18" ht="30" customHeight="1" x14ac:dyDescent="0.2">
      <c r="B46" s="38" t="s">
        <v>63</v>
      </c>
      <c r="C46" s="67" t="s">
        <v>62</v>
      </c>
      <c r="D46" s="36">
        <v>6.85</v>
      </c>
      <c r="E46" s="36">
        <v>1</v>
      </c>
      <c r="F46" s="57">
        <f t="shared" si="2"/>
        <v>7.85</v>
      </c>
      <c r="G46" s="56">
        <v>0.92149999999999999</v>
      </c>
      <c r="H46" s="226"/>
      <c r="I46" s="51"/>
      <c r="M46" s="65" t="s">
        <v>64</v>
      </c>
      <c r="N46" s="64"/>
      <c r="P46" s="50"/>
      <c r="Q46" s="2" t="str">
        <f t="shared" si="3"/>
        <v>5.00%</v>
      </c>
    </row>
    <row r="47" spans="2:18" ht="30" customHeight="1" x14ac:dyDescent="0.2">
      <c r="B47" s="38" t="s">
        <v>60</v>
      </c>
      <c r="C47" s="67" t="s">
        <v>59</v>
      </c>
      <c r="D47" s="36">
        <v>8.25</v>
      </c>
      <c r="E47" s="36">
        <v>1</v>
      </c>
      <c r="F47" s="57">
        <f t="shared" si="2"/>
        <v>9.25</v>
      </c>
      <c r="G47" s="56">
        <v>0.90749999999999997</v>
      </c>
      <c r="H47" s="226"/>
      <c r="I47" s="51"/>
      <c r="M47" s="65" t="s">
        <v>61</v>
      </c>
      <c r="N47" s="64"/>
      <c r="P47" s="50"/>
      <c r="Q47" s="2" t="str">
        <f t="shared" si="3"/>
        <v>5.00%</v>
      </c>
    </row>
    <row r="48" spans="2:18" ht="30" x14ac:dyDescent="0.2">
      <c r="B48" s="38" t="s">
        <v>57</v>
      </c>
      <c r="C48" s="58" t="s">
        <v>56</v>
      </c>
      <c r="D48" s="36">
        <v>6.7</v>
      </c>
      <c r="E48" s="66">
        <v>1</v>
      </c>
      <c r="F48" s="57">
        <f t="shared" si="2"/>
        <v>7.7</v>
      </c>
      <c r="G48" s="56">
        <v>0.92300000000000004</v>
      </c>
      <c r="H48" s="226"/>
      <c r="I48" s="51"/>
      <c r="M48" s="65" t="s">
        <v>58</v>
      </c>
      <c r="N48" s="64"/>
      <c r="P48" s="50"/>
      <c r="Q48" s="2" t="str">
        <f t="shared" si="3"/>
        <v>5.00%</v>
      </c>
    </row>
    <row r="49" spans="2:26" ht="30" x14ac:dyDescent="0.2">
      <c r="B49" s="41" t="s">
        <v>54</v>
      </c>
      <c r="C49" s="63" t="s">
        <v>53</v>
      </c>
      <c r="D49" s="39">
        <v>6.2</v>
      </c>
      <c r="E49" s="39">
        <v>1</v>
      </c>
      <c r="F49" s="62">
        <f t="shared" si="2"/>
        <v>7.2</v>
      </c>
      <c r="G49" s="61">
        <v>0.92800000000000005</v>
      </c>
      <c r="H49" s="226"/>
      <c r="I49" s="51"/>
      <c r="M49" s="65" t="s">
        <v>55</v>
      </c>
      <c r="N49" s="64"/>
      <c r="P49" s="50"/>
      <c r="Q49" s="2" t="str">
        <f t="shared" si="3"/>
        <v>5.00%</v>
      </c>
    </row>
    <row r="50" spans="2:26" ht="30.75" thickBot="1" x14ac:dyDescent="0.25">
      <c r="B50" s="38" t="s">
        <v>51</v>
      </c>
      <c r="C50" s="58" t="s">
        <v>50</v>
      </c>
      <c r="D50" s="36">
        <v>5.5</v>
      </c>
      <c r="E50" s="36">
        <v>1</v>
      </c>
      <c r="F50" s="57">
        <f t="shared" si="2"/>
        <v>6.5</v>
      </c>
      <c r="G50" s="56">
        <v>0.93500000000000005</v>
      </c>
      <c r="H50" s="226"/>
      <c r="I50" s="51"/>
      <c r="M50" s="60" t="s">
        <v>52</v>
      </c>
      <c r="N50" s="59"/>
      <c r="P50" s="50"/>
      <c r="Q50" s="2" t="str">
        <f t="shared" si="3"/>
        <v>5.00%</v>
      </c>
    </row>
    <row r="51" spans="2:26" ht="30" x14ac:dyDescent="0.2">
      <c r="B51" s="38" t="s">
        <v>49</v>
      </c>
      <c r="C51" s="58" t="s">
        <v>48</v>
      </c>
      <c r="D51" s="36">
        <v>4.9000000000000004</v>
      </c>
      <c r="E51" s="36">
        <v>1</v>
      </c>
      <c r="F51" s="57">
        <f t="shared" si="2"/>
        <v>5.9</v>
      </c>
      <c r="G51" s="56">
        <v>0.94099999999999995</v>
      </c>
      <c r="H51" s="226"/>
      <c r="I51" s="51"/>
      <c r="P51" s="50"/>
      <c r="Q51" s="2" t="str">
        <f t="shared" si="3"/>
        <v>5.00%</v>
      </c>
    </row>
    <row r="52" spans="2:26" ht="30.75" thickBot="1" x14ac:dyDescent="0.25">
      <c r="B52" s="35" t="s">
        <v>47</v>
      </c>
      <c r="C52" s="55" t="s">
        <v>46</v>
      </c>
      <c r="D52" s="33">
        <v>4.5</v>
      </c>
      <c r="E52" s="54">
        <v>1</v>
      </c>
      <c r="F52" s="53">
        <f t="shared" si="2"/>
        <v>5.5</v>
      </c>
      <c r="G52" s="52">
        <v>0.94499999999999995</v>
      </c>
      <c r="H52" s="227"/>
      <c r="I52" s="51"/>
      <c r="P52" s="50"/>
      <c r="Q52" s="2" t="str">
        <f t="shared" si="3"/>
        <v>5.00%</v>
      </c>
    </row>
    <row r="53" spans="2:26" x14ac:dyDescent="0.2">
      <c r="B53" s="49"/>
      <c r="C53" s="48"/>
      <c r="D53" s="48"/>
      <c r="E53" s="48"/>
      <c r="F53" s="48"/>
      <c r="G53" s="48"/>
      <c r="H53" s="48"/>
      <c r="I53" s="47"/>
    </row>
    <row r="54" spans="2:26" ht="21" customHeight="1" thickBot="1" x14ac:dyDescent="0.25">
      <c r="B54" s="49"/>
      <c r="C54" s="48"/>
      <c r="D54" s="48"/>
      <c r="E54" s="48"/>
      <c r="F54" s="48"/>
      <c r="G54" s="48"/>
      <c r="H54" s="48"/>
      <c r="I54" s="47"/>
    </row>
    <row r="55" spans="2:26" ht="40.5" customHeight="1" thickBot="1" x14ac:dyDescent="0.25">
      <c r="B55" s="228" t="s">
        <v>45</v>
      </c>
      <c r="C55" s="229"/>
      <c r="D55" s="229"/>
      <c r="E55" s="229"/>
      <c r="F55" s="229"/>
      <c r="G55" s="229"/>
      <c r="H55" s="230"/>
      <c r="I55" s="46"/>
    </row>
    <row r="56" spans="2:26" ht="48" thickBot="1" x14ac:dyDescent="0.25">
      <c r="B56" s="45" t="s">
        <v>44</v>
      </c>
      <c r="C56" s="44" t="s">
        <v>43</v>
      </c>
      <c r="D56" s="43" t="s">
        <v>42</v>
      </c>
      <c r="E56" s="43" t="s">
        <v>41</v>
      </c>
      <c r="F56" s="43" t="s">
        <v>40</v>
      </c>
      <c r="G56" s="211" t="s">
        <v>39</v>
      </c>
      <c r="H56" s="212"/>
      <c r="I56" s="42"/>
    </row>
    <row r="57" spans="2:26" ht="21.75" customHeight="1" x14ac:dyDescent="0.2">
      <c r="B57" s="41" t="s">
        <v>38</v>
      </c>
      <c r="C57" s="40" t="s">
        <v>37</v>
      </c>
      <c r="D57" s="39">
        <v>6</v>
      </c>
      <c r="E57" s="39">
        <v>1</v>
      </c>
      <c r="F57" s="39">
        <f>D57+E57</f>
        <v>7</v>
      </c>
      <c r="G57" s="213">
        <f>IF((ABS(($K$15-$K$14)*F57/100))&gt;0.1, ($K$15-$K$14)*F57/100, 0)</f>
        <v>3.15</v>
      </c>
      <c r="H57" s="214" t="e">
        <f>IF((ABS((#REF!-#REF!)*E57/100))&gt;0.1, (#REF!-#REF!)*E57/100, 0)</f>
        <v>#REF!</v>
      </c>
      <c r="I57" s="32"/>
    </row>
    <row r="58" spans="2:26" ht="21.75" customHeight="1" x14ac:dyDescent="0.2">
      <c r="B58" s="38" t="s">
        <v>36</v>
      </c>
      <c r="C58" s="37" t="s">
        <v>35</v>
      </c>
      <c r="D58" s="36">
        <v>6</v>
      </c>
      <c r="E58" s="36">
        <v>1</v>
      </c>
      <c r="F58" s="36">
        <f>D58+E58</f>
        <v>7</v>
      </c>
      <c r="G58" s="215">
        <f>IF((ABS(($K$15-$K$14)*F58/100))&gt;0.1, ($K$15-$K$14)*F58/100, 0)</f>
        <v>3.15</v>
      </c>
      <c r="H58" s="216" t="e">
        <f>IF((ABS((#REF!-#REF!)*E58/100))&gt;0.1, (#REF!-#REF!)*E58/100, 0)</f>
        <v>#REF!</v>
      </c>
      <c r="I58" s="32"/>
    </row>
    <row r="59" spans="2:26" ht="21" customHeight="1" thickBot="1" x14ac:dyDescent="0.25">
      <c r="B59" s="35" t="s">
        <v>34</v>
      </c>
      <c r="C59" s="34" t="s">
        <v>33</v>
      </c>
      <c r="D59" s="33">
        <v>6</v>
      </c>
      <c r="E59" s="33">
        <v>1</v>
      </c>
      <c r="F59" s="33">
        <f>D59+E59</f>
        <v>7</v>
      </c>
      <c r="G59" s="217">
        <f>IF((ABS(($K$15-$K$14)*F59/100))&gt;0.1, ($K$15-$K$14)*F59/100, 0)</f>
        <v>3.15</v>
      </c>
      <c r="H59" s="218" t="e">
        <f>IF((ABS((#REF!-#REF!)*E59/100))&gt;0.1, (#REF!-#REF!)*E59/100, 0)</f>
        <v>#REF!</v>
      </c>
      <c r="I59" s="32"/>
    </row>
    <row r="60" spans="2:26" ht="61.5" customHeight="1" thickBot="1" x14ac:dyDescent="0.25">
      <c r="I60" s="11"/>
    </row>
    <row r="61" spans="2:26" ht="43.5" customHeight="1" thickBot="1" x14ac:dyDescent="0.25">
      <c r="B61" s="204" t="s">
        <v>32</v>
      </c>
      <c r="C61" s="205"/>
      <c r="D61" s="205"/>
      <c r="E61" s="205"/>
      <c r="F61" s="205"/>
      <c r="G61" s="205"/>
      <c r="H61" s="206"/>
      <c r="I61" s="11"/>
    </row>
    <row r="62" spans="2:26" s="3" customFormat="1" ht="15.75" customHeight="1" x14ac:dyDescent="0.2">
      <c r="B62" s="192"/>
      <c r="C62" s="186"/>
      <c r="D62" s="186"/>
      <c r="E62" s="186"/>
      <c r="F62" s="186"/>
      <c r="G62" s="186"/>
      <c r="H62" s="193"/>
      <c r="I62" s="11"/>
      <c r="M62" s="1"/>
      <c r="N62" s="1"/>
      <c r="O62" s="1"/>
      <c r="P62" s="2"/>
      <c r="Q62" s="2"/>
      <c r="R62" s="2"/>
      <c r="S62" s="2"/>
      <c r="T62" s="1"/>
      <c r="U62" s="1"/>
      <c r="V62" s="1"/>
      <c r="W62" s="1"/>
      <c r="X62" s="1"/>
      <c r="Y62" s="1"/>
      <c r="Z62" s="1"/>
    </row>
    <row r="63" spans="2:26" s="4" customFormat="1" ht="33" customHeight="1" thickBot="1" x14ac:dyDescent="0.25">
      <c r="B63" s="201" t="s">
        <v>31</v>
      </c>
      <c r="C63" s="202"/>
      <c r="E63" s="10"/>
      <c r="F63" s="10"/>
      <c r="G63" s="10"/>
      <c r="H63" s="19"/>
      <c r="I63" s="7"/>
      <c r="J63" s="3"/>
      <c r="K63" s="3"/>
      <c r="L63" s="3"/>
      <c r="M63" s="1"/>
      <c r="N63" s="1"/>
      <c r="O63" s="1"/>
      <c r="P63" s="2"/>
      <c r="Q63" s="2"/>
      <c r="R63" s="2"/>
      <c r="S63" s="2"/>
      <c r="T63" s="1"/>
      <c r="U63" s="1"/>
      <c r="V63" s="1"/>
      <c r="W63" s="1"/>
      <c r="X63" s="1"/>
      <c r="Y63" s="1"/>
      <c r="Z63" s="1"/>
    </row>
    <row r="64" spans="2:26" s="4" customFormat="1" ht="33" customHeight="1" thickBot="1" x14ac:dyDescent="0.25">
      <c r="B64" s="207" t="s">
        <v>30</v>
      </c>
      <c r="C64" s="195"/>
      <c r="D64" s="195"/>
      <c r="E64" s="195"/>
      <c r="F64" s="25"/>
      <c r="G64" s="10"/>
      <c r="H64" s="19"/>
      <c r="I64" s="7"/>
      <c r="J64" s="3"/>
      <c r="K64" s="3"/>
      <c r="L64" s="3"/>
      <c r="M64" s="1"/>
      <c r="N64" s="1"/>
      <c r="O64" s="1"/>
      <c r="P64" s="2"/>
      <c r="Q64" s="2"/>
      <c r="R64" s="2"/>
      <c r="S64" s="2"/>
      <c r="T64" s="1"/>
      <c r="U64" s="1"/>
      <c r="V64" s="1"/>
      <c r="W64" s="1"/>
      <c r="X64" s="1"/>
      <c r="Y64" s="1"/>
      <c r="Z64" s="1"/>
    </row>
    <row r="65" spans="2:26" s="3" customFormat="1" ht="15.75" customHeight="1" thickBot="1" x14ac:dyDescent="0.25">
      <c r="B65" s="192"/>
      <c r="C65" s="186"/>
      <c r="D65" s="186"/>
      <c r="E65" s="186"/>
      <c r="F65" s="186"/>
      <c r="G65" s="186"/>
      <c r="H65" s="193"/>
      <c r="I65" s="11"/>
      <c r="M65" s="1"/>
      <c r="N65" s="1"/>
      <c r="O65" s="1"/>
      <c r="P65" s="2"/>
      <c r="Q65" s="2"/>
      <c r="R65" s="2"/>
      <c r="S65" s="2"/>
      <c r="T65" s="1"/>
      <c r="U65" s="1"/>
      <c r="V65" s="1"/>
      <c r="W65" s="1"/>
      <c r="X65" s="1"/>
      <c r="Y65" s="1"/>
      <c r="Z65" s="1"/>
    </row>
    <row r="66" spans="2:26" s="4" customFormat="1" ht="66" customHeight="1" thickBot="1" x14ac:dyDescent="0.25">
      <c r="B66" s="194" t="s">
        <v>29</v>
      </c>
      <c r="C66" s="195"/>
      <c r="D66" s="195"/>
      <c r="E66" s="195"/>
      <c r="F66" s="25"/>
      <c r="G66" s="24"/>
      <c r="H66" s="23"/>
      <c r="I66" s="22"/>
      <c r="J66" s="3"/>
      <c r="K66" s="3"/>
      <c r="L66" s="3"/>
      <c r="M66" s="1"/>
      <c r="N66" s="1"/>
      <c r="O66" s="1"/>
      <c r="P66" s="2"/>
      <c r="Q66" s="2"/>
      <c r="R66" s="2"/>
      <c r="S66" s="2"/>
      <c r="T66" s="1"/>
      <c r="U66" s="1"/>
      <c r="V66" s="1"/>
      <c r="W66" s="1"/>
      <c r="X66" s="1"/>
      <c r="Y66" s="1"/>
      <c r="Z66" s="1"/>
    </row>
    <row r="67" spans="2:26" s="3" customFormat="1" ht="15.75" customHeight="1" thickBot="1" x14ac:dyDescent="0.25">
      <c r="B67" s="192"/>
      <c r="C67" s="186"/>
      <c r="D67" s="186"/>
      <c r="E67" s="186"/>
      <c r="F67" s="186"/>
      <c r="G67" s="186"/>
      <c r="H67" s="193"/>
      <c r="I67" s="11"/>
      <c r="M67" s="1"/>
      <c r="N67" s="1"/>
      <c r="O67" s="1"/>
      <c r="P67" s="2"/>
      <c r="Q67" s="2"/>
      <c r="R67" s="2"/>
      <c r="S67" s="2"/>
      <c r="T67" s="1"/>
      <c r="U67" s="1"/>
      <c r="V67" s="1"/>
      <c r="W67" s="1"/>
      <c r="X67" s="1"/>
      <c r="Y67" s="1"/>
      <c r="Z67" s="1"/>
    </row>
    <row r="68" spans="2:26" s="4" customFormat="1" ht="33" customHeight="1" thickBot="1" x14ac:dyDescent="0.25">
      <c r="B68" s="209" t="s">
        <v>28</v>
      </c>
      <c r="C68" s="210"/>
      <c r="D68" s="210"/>
      <c r="E68" s="210"/>
      <c r="F68" s="30">
        <f>F64+F66</f>
        <v>0</v>
      </c>
      <c r="G68" s="10"/>
      <c r="H68" s="19"/>
      <c r="I68" s="7"/>
      <c r="J68" s="3"/>
      <c r="K68" s="3"/>
      <c r="L68" s="3"/>
      <c r="M68" s="1"/>
      <c r="N68" s="1"/>
      <c r="O68" s="1"/>
      <c r="P68" s="2"/>
      <c r="Q68" s="2"/>
      <c r="R68" s="2"/>
      <c r="S68" s="2"/>
      <c r="T68" s="1"/>
      <c r="U68" s="1"/>
      <c r="V68" s="1"/>
      <c r="W68" s="1"/>
      <c r="X68" s="1"/>
      <c r="Y68" s="1"/>
      <c r="Z68" s="1"/>
    </row>
    <row r="69" spans="2:26" s="4" customFormat="1" ht="22.5" customHeight="1" x14ac:dyDescent="0.2">
      <c r="B69" s="29"/>
      <c r="C69" s="9"/>
      <c r="D69" s="6"/>
      <c r="E69" s="5"/>
      <c r="F69" s="5"/>
      <c r="G69" s="5"/>
      <c r="H69" s="28"/>
      <c r="I69" s="7"/>
      <c r="J69" s="3"/>
      <c r="K69" s="3"/>
      <c r="L69" s="3"/>
      <c r="M69" s="1"/>
      <c r="N69" s="1"/>
      <c r="O69" s="1"/>
      <c r="P69" s="2"/>
      <c r="Q69" s="2"/>
      <c r="R69" s="2"/>
      <c r="S69" s="2"/>
      <c r="T69" s="1"/>
      <c r="U69" s="1"/>
      <c r="V69" s="1"/>
      <c r="W69" s="1"/>
      <c r="X69" s="1"/>
      <c r="Y69" s="1"/>
      <c r="Z69" s="1"/>
    </row>
    <row r="70" spans="2:26" s="4" customFormat="1" ht="33" customHeight="1" thickBot="1" x14ac:dyDescent="0.25">
      <c r="B70" s="201" t="s">
        <v>27</v>
      </c>
      <c r="C70" s="202"/>
      <c r="E70" s="10"/>
      <c r="F70" s="10"/>
      <c r="G70" s="10"/>
      <c r="H70" s="19"/>
      <c r="I70" s="7"/>
      <c r="J70" s="3"/>
      <c r="K70" s="3"/>
      <c r="L70" s="3"/>
      <c r="M70" s="1"/>
      <c r="N70" s="1"/>
      <c r="O70" s="1"/>
      <c r="P70" s="2"/>
      <c r="Q70" s="2"/>
      <c r="R70" s="2"/>
      <c r="S70" s="2"/>
      <c r="T70" s="1"/>
      <c r="U70" s="1"/>
      <c r="V70" s="1"/>
      <c r="W70" s="1"/>
      <c r="X70" s="1"/>
      <c r="Y70" s="1"/>
      <c r="Z70" s="1"/>
    </row>
    <row r="71" spans="2:26" s="4" customFormat="1" ht="66" customHeight="1" thickBot="1" x14ac:dyDescent="0.25">
      <c r="B71" s="194" t="s">
        <v>26</v>
      </c>
      <c r="C71" s="208"/>
      <c r="D71" s="208"/>
      <c r="E71" s="208"/>
      <c r="F71" s="31"/>
      <c r="G71" s="10"/>
      <c r="H71" s="19"/>
      <c r="I71" s="7"/>
      <c r="J71" s="3"/>
      <c r="K71" s="3"/>
      <c r="L71" s="3"/>
      <c r="M71" s="1"/>
      <c r="N71" s="1"/>
      <c r="O71" s="1"/>
      <c r="P71" s="2"/>
      <c r="Q71" s="2"/>
      <c r="R71" s="2"/>
      <c r="S71" s="2"/>
      <c r="T71" s="1"/>
      <c r="U71" s="1"/>
      <c r="V71" s="1"/>
      <c r="W71" s="1"/>
      <c r="X71" s="1"/>
      <c r="Y71" s="1"/>
      <c r="Z71" s="1"/>
    </row>
    <row r="72" spans="2:26" s="3" customFormat="1" ht="15.75" customHeight="1" thickBot="1" x14ac:dyDescent="0.25">
      <c r="B72" s="192"/>
      <c r="C72" s="186"/>
      <c r="D72" s="186"/>
      <c r="E72" s="186"/>
      <c r="F72" s="186"/>
      <c r="G72" s="186"/>
      <c r="H72" s="193"/>
      <c r="I72" s="11"/>
      <c r="M72" s="1"/>
      <c r="N72" s="1"/>
      <c r="O72" s="1"/>
      <c r="P72" s="2"/>
      <c r="Q72" s="2"/>
      <c r="R72" s="2"/>
      <c r="S72" s="2"/>
      <c r="T72" s="1"/>
      <c r="U72" s="1"/>
      <c r="V72" s="1"/>
      <c r="W72" s="1"/>
      <c r="X72" s="1"/>
      <c r="Y72" s="1"/>
      <c r="Z72" s="1"/>
    </row>
    <row r="73" spans="2:26" s="4" customFormat="1" ht="66" customHeight="1" thickBot="1" x14ac:dyDescent="0.25">
      <c r="B73" s="194" t="s">
        <v>25</v>
      </c>
      <c r="C73" s="208"/>
      <c r="D73" s="208"/>
      <c r="E73" s="208"/>
      <c r="F73" s="31"/>
      <c r="G73" s="10"/>
      <c r="H73" s="19"/>
      <c r="I73" s="7"/>
      <c r="J73" s="3"/>
      <c r="K73" s="3"/>
      <c r="L73" s="3"/>
      <c r="M73" s="1"/>
      <c r="N73" s="1"/>
      <c r="O73" s="1"/>
      <c r="P73" s="2"/>
      <c r="Q73" s="2"/>
      <c r="R73" s="2"/>
      <c r="S73" s="2"/>
      <c r="T73" s="1"/>
      <c r="U73" s="1"/>
      <c r="V73" s="1"/>
      <c r="W73" s="1"/>
      <c r="X73" s="1"/>
      <c r="Y73" s="1"/>
      <c r="Z73" s="1"/>
    </row>
    <row r="74" spans="2:26" s="3" customFormat="1" ht="15.75" customHeight="1" thickBot="1" x14ac:dyDescent="0.25">
      <c r="B74" s="192"/>
      <c r="C74" s="186"/>
      <c r="D74" s="186"/>
      <c r="E74" s="186"/>
      <c r="F74" s="186"/>
      <c r="G74" s="186"/>
      <c r="H74" s="193"/>
      <c r="I74" s="11"/>
      <c r="M74" s="1"/>
      <c r="N74" s="1"/>
      <c r="O74" s="1"/>
      <c r="P74" s="2"/>
      <c r="Q74" s="2"/>
      <c r="R74" s="2"/>
      <c r="S74" s="2"/>
      <c r="T74" s="1"/>
      <c r="U74" s="1"/>
      <c r="V74" s="1"/>
      <c r="W74" s="1"/>
      <c r="X74" s="1"/>
      <c r="Y74" s="1"/>
      <c r="Z74" s="1"/>
    </row>
    <row r="75" spans="2:26" s="4" customFormat="1" ht="33" customHeight="1" thickBot="1" x14ac:dyDescent="0.25">
      <c r="B75" s="209" t="s">
        <v>24</v>
      </c>
      <c r="C75" s="210"/>
      <c r="D75" s="210"/>
      <c r="E75" s="210"/>
      <c r="F75" s="30">
        <f>(F64*F71)*F73</f>
        <v>0</v>
      </c>
      <c r="G75" s="10"/>
      <c r="H75" s="19"/>
      <c r="I75" s="7"/>
      <c r="J75" s="3"/>
      <c r="K75" s="3"/>
      <c r="L75" s="3"/>
      <c r="M75" s="1"/>
      <c r="N75" s="1"/>
      <c r="O75" s="1"/>
      <c r="P75" s="2"/>
      <c r="Q75" s="2"/>
      <c r="R75" s="2"/>
      <c r="S75" s="2"/>
      <c r="T75" s="1"/>
      <c r="U75" s="1"/>
      <c r="V75" s="1"/>
      <c r="W75" s="1"/>
      <c r="X75" s="1"/>
      <c r="Y75" s="1"/>
      <c r="Z75" s="1"/>
    </row>
    <row r="76" spans="2:26" s="4" customFormat="1" ht="22.5" customHeight="1" x14ac:dyDescent="0.2">
      <c r="B76" s="29"/>
      <c r="C76" s="9"/>
      <c r="D76" s="6"/>
      <c r="E76" s="5"/>
      <c r="F76" s="5"/>
      <c r="G76" s="5"/>
      <c r="H76" s="28"/>
      <c r="I76" s="7"/>
      <c r="J76" s="3"/>
      <c r="K76" s="3"/>
      <c r="L76" s="3"/>
      <c r="M76" s="1"/>
      <c r="N76" s="1"/>
      <c r="O76" s="1"/>
      <c r="P76" s="2"/>
      <c r="Q76" s="2"/>
      <c r="R76" s="2"/>
      <c r="S76" s="2"/>
      <c r="T76" s="1"/>
      <c r="U76" s="1"/>
      <c r="V76" s="1"/>
      <c r="W76" s="1"/>
      <c r="X76" s="1"/>
      <c r="Y76" s="1"/>
      <c r="Z76" s="1"/>
    </row>
    <row r="77" spans="2:26" s="4" customFormat="1" ht="33" customHeight="1" thickBot="1" x14ac:dyDescent="0.25">
      <c r="B77" s="201" t="s">
        <v>23</v>
      </c>
      <c r="C77" s="202"/>
      <c r="D77" s="202"/>
      <c r="E77" s="202"/>
      <c r="F77" s="202"/>
      <c r="G77" s="202"/>
      <c r="H77" s="203"/>
      <c r="I77" s="7"/>
      <c r="J77" s="3"/>
      <c r="K77" s="3"/>
      <c r="L77" s="3"/>
      <c r="M77" s="1"/>
      <c r="N77" s="1"/>
      <c r="O77" s="1"/>
      <c r="P77" s="2"/>
      <c r="Q77" s="2"/>
      <c r="R77" s="2"/>
      <c r="S77" s="2"/>
      <c r="T77" s="1"/>
      <c r="U77" s="1"/>
      <c r="V77" s="1"/>
      <c r="W77" s="1"/>
      <c r="X77" s="1"/>
      <c r="Y77" s="1"/>
      <c r="Z77" s="1"/>
    </row>
    <row r="78" spans="2:26" s="4" customFormat="1" ht="33" customHeight="1" thickBot="1" x14ac:dyDescent="0.25">
      <c r="B78" s="196" t="s">
        <v>22</v>
      </c>
      <c r="C78" s="197"/>
      <c r="D78" s="197"/>
      <c r="E78" s="197"/>
      <c r="F78" s="21">
        <f>F68+F75</f>
        <v>0</v>
      </c>
      <c r="G78" s="20" t="s">
        <v>16</v>
      </c>
      <c r="H78" s="19"/>
      <c r="I78" s="7"/>
      <c r="J78" s="3"/>
      <c r="K78" s="3"/>
      <c r="L78" s="3"/>
      <c r="M78" s="1"/>
      <c r="N78" s="1"/>
      <c r="O78" s="1"/>
      <c r="P78" s="2"/>
      <c r="Q78" s="2"/>
      <c r="R78" s="2"/>
      <c r="S78" s="2"/>
      <c r="T78" s="1"/>
      <c r="U78" s="1"/>
      <c r="V78" s="1"/>
      <c r="W78" s="1"/>
      <c r="X78" s="1"/>
      <c r="Y78" s="1"/>
      <c r="Z78" s="1"/>
    </row>
    <row r="79" spans="2:26" s="3" customFormat="1" ht="15.75" customHeight="1" thickBot="1" x14ac:dyDescent="0.25">
      <c r="B79" s="198"/>
      <c r="C79" s="199"/>
      <c r="D79" s="199"/>
      <c r="E79" s="199"/>
      <c r="F79" s="199"/>
      <c r="G79" s="199"/>
      <c r="H79" s="200"/>
      <c r="I79" s="11"/>
      <c r="M79" s="1"/>
      <c r="N79" s="1"/>
      <c r="O79" s="1"/>
      <c r="P79" s="2"/>
      <c r="Q79" s="2"/>
      <c r="R79" s="2"/>
      <c r="S79" s="2"/>
      <c r="T79" s="1"/>
      <c r="U79" s="1"/>
      <c r="V79" s="1"/>
      <c r="W79" s="1"/>
      <c r="X79" s="1"/>
      <c r="Y79" s="1"/>
      <c r="Z79" s="1"/>
    </row>
    <row r="80" spans="2:26" ht="73.5" customHeight="1" thickBot="1" x14ac:dyDescent="0.25">
      <c r="I80" s="11"/>
    </row>
    <row r="81" spans="2:26" ht="43.5" customHeight="1" thickBot="1" x14ac:dyDescent="0.25">
      <c r="B81" s="204" t="s">
        <v>21</v>
      </c>
      <c r="C81" s="205"/>
      <c r="D81" s="205"/>
      <c r="E81" s="205"/>
      <c r="F81" s="205"/>
      <c r="G81" s="205"/>
      <c r="H81" s="206"/>
      <c r="I81" s="11"/>
    </row>
    <row r="82" spans="2:26" s="3" customFormat="1" ht="15.75" customHeight="1" x14ac:dyDescent="0.2">
      <c r="B82" s="192"/>
      <c r="C82" s="186"/>
      <c r="D82" s="186"/>
      <c r="E82" s="186"/>
      <c r="F82" s="186"/>
      <c r="G82" s="186"/>
      <c r="H82" s="193"/>
      <c r="I82" s="11"/>
      <c r="M82" s="1"/>
      <c r="N82" s="1"/>
      <c r="O82" s="1"/>
      <c r="P82" s="2"/>
      <c r="Q82" s="2"/>
      <c r="R82" s="2"/>
      <c r="S82" s="2"/>
      <c r="T82" s="1"/>
      <c r="U82" s="1"/>
      <c r="V82" s="1"/>
      <c r="W82" s="1"/>
      <c r="X82" s="1"/>
      <c r="Y82" s="1"/>
      <c r="Z82" s="1"/>
    </row>
    <row r="83" spans="2:26" s="4" customFormat="1" ht="33" customHeight="1" thickBot="1" x14ac:dyDescent="0.25">
      <c r="B83" s="27" t="s">
        <v>20</v>
      </c>
      <c r="C83" s="26"/>
      <c r="D83" s="26"/>
      <c r="E83" s="26"/>
      <c r="F83" s="26"/>
      <c r="G83" s="10"/>
      <c r="H83" s="19"/>
      <c r="I83" s="7"/>
      <c r="J83" s="3"/>
      <c r="K83" s="3"/>
      <c r="L83" s="3"/>
      <c r="M83" s="1"/>
      <c r="N83" s="1"/>
      <c r="O83" s="1"/>
      <c r="P83" s="2"/>
      <c r="Q83" s="2"/>
      <c r="R83" s="2"/>
      <c r="S83" s="2"/>
      <c r="T83" s="1"/>
      <c r="U83" s="1"/>
      <c r="V83" s="1"/>
      <c r="W83" s="1"/>
      <c r="X83" s="1"/>
      <c r="Y83" s="1"/>
      <c r="Z83" s="1"/>
    </row>
    <row r="84" spans="2:26" s="4" customFormat="1" ht="33" customHeight="1" thickBot="1" x14ac:dyDescent="0.25">
      <c r="B84" s="207" t="s">
        <v>19</v>
      </c>
      <c r="C84" s="195"/>
      <c r="D84" s="195"/>
      <c r="E84" s="195"/>
      <c r="F84" s="25"/>
      <c r="G84" s="10"/>
      <c r="H84" s="19"/>
      <c r="I84" s="7"/>
      <c r="J84" s="3"/>
      <c r="K84" s="3"/>
      <c r="L84" s="3"/>
      <c r="M84" s="1"/>
      <c r="N84" s="1"/>
      <c r="O84" s="1"/>
      <c r="P84" s="2"/>
      <c r="Q84" s="2"/>
      <c r="R84" s="2"/>
      <c r="S84" s="2"/>
      <c r="T84" s="1"/>
      <c r="U84" s="1"/>
      <c r="V84" s="1"/>
      <c r="W84" s="1"/>
      <c r="X84" s="1"/>
      <c r="Y84" s="1"/>
      <c r="Z84" s="1"/>
    </row>
    <row r="85" spans="2:26" s="3" customFormat="1" ht="15.75" customHeight="1" thickBot="1" x14ac:dyDescent="0.25">
      <c r="B85" s="192"/>
      <c r="C85" s="186"/>
      <c r="D85" s="186"/>
      <c r="E85" s="186"/>
      <c r="F85" s="186"/>
      <c r="G85" s="186"/>
      <c r="H85" s="193"/>
      <c r="I85" s="11"/>
      <c r="M85" s="1"/>
      <c r="N85" s="1"/>
      <c r="O85" s="1"/>
      <c r="P85" s="2"/>
      <c r="Q85" s="2"/>
      <c r="R85" s="2"/>
      <c r="S85" s="2"/>
      <c r="T85" s="1"/>
      <c r="U85" s="1"/>
      <c r="V85" s="1"/>
      <c r="W85" s="1"/>
      <c r="X85" s="1"/>
      <c r="Y85" s="1"/>
      <c r="Z85" s="1"/>
    </row>
    <row r="86" spans="2:26" s="4" customFormat="1" ht="66" customHeight="1" thickBot="1" x14ac:dyDescent="0.25">
      <c r="B86" s="194" t="s">
        <v>18</v>
      </c>
      <c r="C86" s="195"/>
      <c r="D86" s="195"/>
      <c r="E86" s="195"/>
      <c r="F86" s="25"/>
      <c r="G86" s="24"/>
      <c r="H86" s="23"/>
      <c r="I86" s="22"/>
      <c r="J86" s="3"/>
      <c r="K86" s="3"/>
      <c r="L86" s="3"/>
      <c r="M86" s="1"/>
      <c r="N86" s="1"/>
      <c r="O86" s="1"/>
      <c r="P86" s="2"/>
      <c r="Q86" s="2"/>
      <c r="R86" s="2"/>
      <c r="S86" s="2"/>
      <c r="T86" s="1"/>
      <c r="U86" s="1"/>
      <c r="V86" s="1"/>
      <c r="W86" s="1"/>
      <c r="X86" s="1"/>
      <c r="Y86" s="1"/>
      <c r="Z86" s="1"/>
    </row>
    <row r="87" spans="2:26" s="3" customFormat="1" ht="15.75" customHeight="1" thickBot="1" x14ac:dyDescent="0.25">
      <c r="B87" s="192"/>
      <c r="C87" s="186"/>
      <c r="D87" s="186"/>
      <c r="E87" s="186"/>
      <c r="F87" s="186"/>
      <c r="G87" s="186"/>
      <c r="H87" s="193"/>
      <c r="I87" s="11"/>
      <c r="M87" s="1"/>
      <c r="N87" s="1"/>
      <c r="O87" s="1"/>
      <c r="P87" s="2"/>
      <c r="Q87" s="2"/>
      <c r="R87" s="2"/>
      <c r="S87" s="2"/>
      <c r="T87" s="1"/>
      <c r="U87" s="1"/>
      <c r="V87" s="1"/>
      <c r="W87" s="1"/>
      <c r="X87" s="1"/>
      <c r="Y87" s="1"/>
      <c r="Z87" s="1"/>
    </row>
    <row r="88" spans="2:26" s="4" customFormat="1" ht="33" customHeight="1" thickBot="1" x14ac:dyDescent="0.25">
      <c r="B88" s="196" t="s">
        <v>17</v>
      </c>
      <c r="C88" s="197"/>
      <c r="D88" s="197"/>
      <c r="E88" s="197"/>
      <c r="F88" s="21">
        <f>F84+F86</f>
        <v>0</v>
      </c>
      <c r="G88" s="20" t="s">
        <v>16</v>
      </c>
      <c r="H88" s="19"/>
      <c r="I88" s="7"/>
      <c r="J88" s="3"/>
      <c r="K88" s="3"/>
      <c r="L88" s="3"/>
      <c r="M88" s="1"/>
      <c r="N88" s="1"/>
      <c r="O88" s="1"/>
      <c r="P88" s="2"/>
      <c r="Q88" s="2"/>
      <c r="R88" s="2"/>
      <c r="S88" s="2"/>
      <c r="T88" s="1"/>
      <c r="U88" s="1"/>
      <c r="V88" s="1"/>
      <c r="W88" s="1"/>
      <c r="X88" s="1"/>
      <c r="Y88" s="1"/>
      <c r="Z88" s="1"/>
    </row>
    <row r="89" spans="2:26" s="3" customFormat="1" ht="15.75" customHeight="1" thickBot="1" x14ac:dyDescent="0.25">
      <c r="B89" s="198"/>
      <c r="C89" s="199"/>
      <c r="D89" s="199"/>
      <c r="E89" s="199"/>
      <c r="F89" s="199"/>
      <c r="G89" s="199"/>
      <c r="H89" s="200"/>
      <c r="I89" s="11"/>
      <c r="M89" s="1"/>
      <c r="N89" s="1"/>
      <c r="O89" s="1"/>
      <c r="P89" s="2"/>
      <c r="Q89" s="2"/>
      <c r="R89" s="2"/>
      <c r="S89" s="2"/>
      <c r="T89" s="1"/>
      <c r="U89" s="1"/>
      <c r="V89" s="1"/>
      <c r="W89" s="1"/>
      <c r="X89" s="1"/>
      <c r="Y89" s="1"/>
      <c r="Z89" s="1"/>
    </row>
    <row r="90" spans="2:26" ht="73.5" customHeight="1" thickBot="1" x14ac:dyDescent="0.25">
      <c r="I90" s="11"/>
    </row>
    <row r="91" spans="2:26" ht="43.5" customHeight="1" thickBot="1" x14ac:dyDescent="0.25">
      <c r="B91" s="188" t="s">
        <v>15</v>
      </c>
      <c r="C91" s="189"/>
      <c r="D91" s="189"/>
      <c r="E91" s="189"/>
      <c r="F91" s="189"/>
      <c r="G91" s="189"/>
      <c r="H91" s="190"/>
      <c r="I91" s="11"/>
    </row>
    <row r="92" spans="2:26" s="3" customFormat="1" ht="15" customHeight="1" x14ac:dyDescent="0.2">
      <c r="B92" s="186"/>
      <c r="C92" s="186"/>
      <c r="D92" s="186"/>
      <c r="E92" s="186"/>
      <c r="F92" s="186"/>
      <c r="G92" s="186"/>
      <c r="H92" s="186"/>
      <c r="I92" s="11"/>
      <c r="M92" s="1"/>
      <c r="N92" s="1"/>
      <c r="O92" s="1"/>
      <c r="P92" s="2"/>
      <c r="Q92" s="2"/>
      <c r="R92" s="2"/>
      <c r="S92" s="2"/>
      <c r="T92" s="1"/>
      <c r="U92" s="1"/>
      <c r="V92" s="1"/>
      <c r="W92" s="1"/>
      <c r="X92" s="1"/>
      <c r="Y92" s="1"/>
      <c r="Z92" s="1"/>
    </row>
    <row r="93" spans="2:26" s="3" customFormat="1" ht="21.75" customHeight="1" x14ac:dyDescent="0.2">
      <c r="B93" s="191" t="s">
        <v>14</v>
      </c>
      <c r="C93" s="191"/>
      <c r="D93" s="191"/>
      <c r="E93" s="191"/>
      <c r="F93" s="191"/>
      <c r="G93" s="191"/>
      <c r="H93" s="191"/>
      <c r="I93" s="11"/>
      <c r="M93" s="1"/>
      <c r="N93" s="1"/>
      <c r="O93" s="1"/>
      <c r="P93" s="2"/>
      <c r="Q93" s="2"/>
      <c r="R93" s="2"/>
      <c r="S93" s="2"/>
      <c r="T93" s="1"/>
      <c r="U93" s="1"/>
      <c r="V93" s="1"/>
      <c r="W93" s="1"/>
      <c r="X93" s="1"/>
      <c r="Y93" s="1"/>
      <c r="Z93" s="1"/>
    </row>
    <row r="94" spans="2:26" s="3" customFormat="1" ht="14.25" customHeight="1" thickBot="1" x14ac:dyDescent="0.25">
      <c r="B94" s="186"/>
      <c r="C94" s="186"/>
      <c r="D94" s="186"/>
      <c r="E94" s="186"/>
      <c r="F94" s="186"/>
      <c r="G94" s="186"/>
      <c r="H94" s="186"/>
      <c r="I94" s="11"/>
      <c r="M94" s="1"/>
      <c r="N94" s="1"/>
      <c r="O94" s="1"/>
      <c r="P94" s="2"/>
      <c r="Q94" s="2"/>
      <c r="R94" s="2"/>
      <c r="S94" s="2"/>
      <c r="T94" s="1"/>
      <c r="U94" s="1"/>
      <c r="V94" s="1"/>
      <c r="W94" s="1"/>
      <c r="X94" s="1"/>
      <c r="Y94" s="1"/>
      <c r="Z94" s="1"/>
    </row>
    <row r="95" spans="2:26" s="3" customFormat="1" ht="46.5" customHeight="1" x14ac:dyDescent="0.2">
      <c r="B95" s="178" t="s">
        <v>7</v>
      </c>
      <c r="C95" s="180" t="s">
        <v>6</v>
      </c>
      <c r="D95" s="182" t="s">
        <v>5</v>
      </c>
      <c r="E95" s="180" t="s">
        <v>4</v>
      </c>
      <c r="F95" s="180"/>
      <c r="G95" s="180" t="s">
        <v>3</v>
      </c>
      <c r="H95" s="184"/>
      <c r="I95" s="11"/>
      <c r="M95" s="1"/>
      <c r="N95" s="1"/>
      <c r="O95" s="1"/>
      <c r="P95" s="2"/>
      <c r="Q95" s="2"/>
      <c r="R95" s="2"/>
      <c r="S95" s="2"/>
      <c r="T95" s="1"/>
      <c r="U95" s="1"/>
      <c r="V95" s="1"/>
      <c r="W95" s="1"/>
      <c r="X95" s="1"/>
      <c r="Y95" s="1"/>
      <c r="Z95" s="1"/>
    </row>
    <row r="96" spans="2:26" s="3" customFormat="1" ht="46.5" customHeight="1" thickBot="1" x14ac:dyDescent="0.25">
      <c r="B96" s="179"/>
      <c r="C96" s="181"/>
      <c r="D96" s="183"/>
      <c r="E96" s="181"/>
      <c r="F96" s="181"/>
      <c r="G96" s="181"/>
      <c r="H96" s="185"/>
      <c r="I96" s="11"/>
      <c r="M96" s="1"/>
      <c r="N96" s="1"/>
      <c r="O96" s="1"/>
      <c r="P96" s="2"/>
      <c r="Q96" s="2"/>
      <c r="R96" s="2"/>
      <c r="S96" s="2"/>
      <c r="T96" s="1"/>
      <c r="U96" s="1"/>
      <c r="V96" s="1"/>
      <c r="W96" s="1"/>
      <c r="X96" s="1"/>
      <c r="Y96" s="1"/>
      <c r="Z96" s="1"/>
    </row>
    <row r="97" spans="2:26" s="3" customFormat="1" ht="18.75" customHeight="1" x14ac:dyDescent="0.2">
      <c r="B97" s="186"/>
      <c r="C97" s="186"/>
      <c r="D97" s="186"/>
      <c r="E97" s="186"/>
      <c r="F97" s="186"/>
      <c r="G97" s="186"/>
      <c r="H97" s="186"/>
      <c r="I97" s="11"/>
      <c r="M97" s="1"/>
      <c r="N97" s="1"/>
      <c r="O97" s="1"/>
      <c r="P97" s="2"/>
      <c r="Q97" s="2"/>
      <c r="R97" s="2"/>
      <c r="S97" s="2"/>
      <c r="T97" s="1"/>
      <c r="U97" s="1"/>
      <c r="V97" s="1"/>
      <c r="W97" s="1"/>
      <c r="X97" s="1"/>
      <c r="Y97" s="1"/>
      <c r="Z97" s="1"/>
    </row>
    <row r="98" spans="2:26" s="3" customFormat="1" ht="21.75" customHeight="1" x14ac:dyDescent="0.2">
      <c r="B98" s="191" t="s">
        <v>13</v>
      </c>
      <c r="C98" s="191"/>
      <c r="D98" s="191"/>
      <c r="E98" s="191"/>
      <c r="F98" s="191"/>
      <c r="G98" s="191"/>
      <c r="H98" s="191"/>
      <c r="I98" s="11"/>
      <c r="M98" s="1"/>
      <c r="N98" s="1"/>
      <c r="O98" s="1"/>
      <c r="P98" s="2"/>
      <c r="Q98" s="2"/>
      <c r="R98" s="2"/>
      <c r="S98" s="2"/>
      <c r="T98" s="1"/>
      <c r="U98" s="1"/>
      <c r="V98" s="1"/>
      <c r="W98" s="1"/>
      <c r="X98" s="1"/>
      <c r="Y98" s="1"/>
      <c r="Z98" s="1"/>
    </row>
    <row r="99" spans="2:26" s="3" customFormat="1" ht="15.75" customHeight="1" x14ac:dyDescent="0.2">
      <c r="B99" s="186"/>
      <c r="C99" s="186"/>
      <c r="D99" s="186"/>
      <c r="E99" s="186"/>
      <c r="F99" s="186"/>
      <c r="G99" s="186"/>
      <c r="H99" s="186"/>
      <c r="I99" s="11"/>
      <c r="M99" s="1"/>
      <c r="N99" s="1"/>
      <c r="O99" s="1"/>
      <c r="P99" s="2"/>
      <c r="Q99" s="2"/>
      <c r="R99" s="2"/>
      <c r="S99" s="2"/>
      <c r="T99" s="1"/>
      <c r="U99" s="1"/>
      <c r="V99" s="1"/>
      <c r="W99" s="1"/>
      <c r="X99" s="1"/>
      <c r="Y99" s="1"/>
      <c r="Z99" s="1"/>
    </row>
    <row r="100" spans="2:26" s="3" customFormat="1" ht="33" customHeight="1" x14ac:dyDescent="0.2">
      <c r="B100" s="175" t="s">
        <v>12</v>
      </c>
      <c r="C100" s="175"/>
      <c r="D100" s="175"/>
      <c r="E100" s="175"/>
      <c r="F100" s="175"/>
      <c r="G100" s="175"/>
      <c r="H100" s="175"/>
      <c r="I100" s="11"/>
      <c r="M100" s="1"/>
      <c r="N100" s="1"/>
      <c r="O100" s="1"/>
      <c r="P100" s="2"/>
      <c r="Q100" s="2"/>
      <c r="R100" s="2"/>
      <c r="S100" s="2"/>
      <c r="T100" s="1"/>
      <c r="U100" s="1"/>
      <c r="V100" s="1"/>
      <c r="W100" s="1"/>
      <c r="X100" s="1"/>
      <c r="Y100" s="1"/>
      <c r="Z100" s="1"/>
    </row>
    <row r="101" spans="2:26" s="4" customFormat="1" ht="33" customHeight="1" x14ac:dyDescent="0.2">
      <c r="B101" s="176" t="s">
        <v>1</v>
      </c>
      <c r="C101" s="176"/>
      <c r="E101" s="10"/>
      <c r="F101" s="10"/>
      <c r="G101" s="10"/>
      <c r="H101" s="10"/>
      <c r="I101" s="7"/>
      <c r="J101" s="3"/>
      <c r="K101" s="3"/>
      <c r="L101" s="3"/>
      <c r="M101" s="1"/>
      <c r="N101" s="1"/>
      <c r="O101" s="1"/>
      <c r="P101" s="2"/>
      <c r="Q101" s="2"/>
      <c r="R101" s="2"/>
      <c r="S101" s="2"/>
      <c r="T101" s="1"/>
      <c r="U101" s="1"/>
      <c r="V101" s="1"/>
      <c r="W101" s="1"/>
      <c r="X101" s="1"/>
      <c r="Y101" s="1"/>
      <c r="Z101" s="1"/>
    </row>
    <row r="102" spans="2:26" s="4" customFormat="1" ht="33" customHeight="1" x14ac:dyDescent="0.2">
      <c r="C102" s="9" t="str">
        <f>CONCATENATE(" $45.000"," + ($",G19,") =")</f>
        <v xml:space="preserve"> $45.000 + ($1.6875) =</v>
      </c>
      <c r="D102" s="6">
        <f>(45+G19)</f>
        <v>46.6875</v>
      </c>
      <c r="E102" s="5"/>
      <c r="F102" s="5"/>
      <c r="G102" s="5"/>
      <c r="H102" s="5"/>
      <c r="I102" s="7"/>
      <c r="J102" s="3"/>
      <c r="K102" s="3"/>
      <c r="L102" s="3"/>
      <c r="M102" s="1"/>
      <c r="N102" s="1"/>
      <c r="O102" s="1"/>
      <c r="P102" s="2"/>
      <c r="Q102" s="2"/>
      <c r="R102" s="2"/>
      <c r="S102" s="2"/>
      <c r="T102" s="1"/>
      <c r="U102" s="1"/>
      <c r="V102" s="1"/>
      <c r="W102" s="1"/>
      <c r="X102" s="1"/>
      <c r="Y102" s="1"/>
      <c r="Z102" s="1"/>
    </row>
    <row r="103" spans="2:26" s="4" customFormat="1" ht="33" hidden="1" customHeight="1" x14ac:dyDescent="0.2">
      <c r="B103" s="176" t="s">
        <v>11</v>
      </c>
      <c r="C103" s="176"/>
      <c r="D103" s="18"/>
      <c r="E103" s="5"/>
      <c r="F103" s="5"/>
      <c r="G103" s="5"/>
      <c r="H103" s="5"/>
      <c r="I103" s="7"/>
      <c r="J103" s="3"/>
      <c r="K103" s="3"/>
      <c r="L103" s="3"/>
      <c r="M103" s="1"/>
      <c r="N103" s="1"/>
      <c r="O103" s="1"/>
      <c r="P103" s="2"/>
      <c r="Q103" s="2"/>
      <c r="R103" s="2"/>
      <c r="S103" s="2"/>
      <c r="T103" s="1"/>
      <c r="U103" s="1"/>
      <c r="V103" s="1"/>
      <c r="W103" s="1"/>
      <c r="X103" s="1"/>
      <c r="Y103" s="1"/>
      <c r="Z103" s="1"/>
    </row>
    <row r="104" spans="2:26" s="4" customFormat="1" ht="33" hidden="1" customHeight="1" x14ac:dyDescent="0.2">
      <c r="C104" s="17" t="str">
        <f>CONCATENATE(" $45.000"," x ",H42, " =")</f>
        <v xml:space="preserve"> $45.000 x 5.00% =</v>
      </c>
      <c r="D104" s="16">
        <f>(45*H42)</f>
        <v>2.25</v>
      </c>
      <c r="E104" s="5"/>
      <c r="F104" s="5"/>
      <c r="G104" s="5"/>
      <c r="H104" s="5"/>
      <c r="I104" s="7"/>
      <c r="J104" s="3"/>
      <c r="K104" s="3"/>
      <c r="L104" s="3"/>
      <c r="M104" s="1"/>
      <c r="N104" s="1"/>
      <c r="O104" s="1"/>
      <c r="P104" s="2"/>
      <c r="Q104" s="2"/>
      <c r="R104" s="2"/>
      <c r="S104" s="2"/>
      <c r="T104" s="1"/>
      <c r="U104" s="1"/>
      <c r="V104" s="1"/>
      <c r="W104" s="1"/>
      <c r="X104" s="1"/>
      <c r="Y104" s="1"/>
      <c r="Z104" s="1"/>
    </row>
    <row r="105" spans="2:26" s="4" customFormat="1" ht="33" hidden="1" customHeight="1" x14ac:dyDescent="0.2">
      <c r="C105" s="187" t="str">
        <f>CONCATENATE("$",D104," x 96.25% (Difference of 100% Material Minus Total % Asphalt + Fuel Allowance) =")</f>
        <v>$2.25 x 96.25% (Difference of 100% Material Minus Total % Asphalt + Fuel Allowance) =</v>
      </c>
      <c r="D105" s="187"/>
      <c r="E105" s="187"/>
      <c r="F105" s="187"/>
      <c r="G105" s="187"/>
      <c r="H105" s="6">
        <f>(D104*96.25)/100</f>
        <v>2.1656249999999999</v>
      </c>
      <c r="I105" s="7"/>
      <c r="J105" s="3"/>
      <c r="K105" s="3"/>
      <c r="L105" s="3"/>
      <c r="M105" s="1"/>
      <c r="N105" s="1"/>
      <c r="O105" s="1">
        <f>D104*96.25/100</f>
        <v>2.1656249999999999</v>
      </c>
      <c r="P105" s="2"/>
      <c r="Q105" s="2"/>
      <c r="R105" s="2"/>
      <c r="S105" s="2"/>
      <c r="T105" s="1"/>
      <c r="U105" s="1"/>
      <c r="V105" s="1"/>
      <c r="W105" s="1"/>
      <c r="X105" s="1"/>
      <c r="Y105" s="1"/>
      <c r="Z105" s="1"/>
    </row>
    <row r="106" spans="2:26" s="4" customFormat="1" ht="33" hidden="1" customHeight="1" x14ac:dyDescent="0.2">
      <c r="B106" s="176" t="s">
        <v>10</v>
      </c>
      <c r="C106" s="176"/>
      <c r="D106" s="176"/>
      <c r="E106" s="176"/>
      <c r="F106" s="176"/>
      <c r="G106" s="5"/>
      <c r="H106" s="5"/>
      <c r="I106" s="7"/>
      <c r="J106" s="3"/>
      <c r="K106" s="3"/>
      <c r="L106" s="3"/>
      <c r="M106" s="1"/>
      <c r="N106" s="1"/>
      <c r="O106" s="1"/>
      <c r="P106" s="2"/>
      <c r="Q106" s="2"/>
      <c r="R106" s="2"/>
      <c r="S106" s="2"/>
      <c r="T106" s="1"/>
      <c r="U106" s="1"/>
      <c r="V106" s="1"/>
      <c r="W106" s="1"/>
      <c r="X106" s="1"/>
      <c r="Y106" s="1"/>
      <c r="Z106" s="1"/>
    </row>
    <row r="107" spans="2:26" s="4" customFormat="1" ht="33" hidden="1" customHeight="1" x14ac:dyDescent="0.2">
      <c r="C107" s="169" t="str">
        <f>CONCATENATE("$",D102," + $",H105, "  =")</f>
        <v>$46.6875 + $2.165625  =</v>
      </c>
      <c r="D107" s="13">
        <f>D102+H105</f>
        <v>48.853124999999999</v>
      </c>
      <c r="E107" s="5"/>
      <c r="F107" s="5"/>
      <c r="G107" s="5"/>
      <c r="H107" s="5"/>
      <c r="I107" s="7"/>
      <c r="J107" s="3"/>
      <c r="K107" s="12"/>
      <c r="L107" s="3"/>
      <c r="M107" s="1"/>
      <c r="N107" s="1"/>
      <c r="O107" s="1"/>
      <c r="P107" s="2"/>
      <c r="Q107" s="2"/>
      <c r="R107" s="2"/>
      <c r="S107" s="2"/>
      <c r="T107" s="1"/>
      <c r="U107" s="1"/>
      <c r="V107" s="1"/>
      <c r="W107" s="1"/>
      <c r="X107" s="1"/>
      <c r="Y107" s="1"/>
      <c r="Z107" s="1"/>
    </row>
    <row r="108" spans="2:26" ht="29.25" customHeight="1" thickBot="1" x14ac:dyDescent="0.25">
      <c r="I108" s="11"/>
    </row>
    <row r="109" spans="2:26" ht="43.5" customHeight="1" thickBot="1" x14ac:dyDescent="0.25">
      <c r="B109" s="188" t="s">
        <v>9</v>
      </c>
      <c r="C109" s="189"/>
      <c r="D109" s="189"/>
      <c r="E109" s="189"/>
      <c r="F109" s="189"/>
      <c r="G109" s="189"/>
      <c r="H109" s="190"/>
      <c r="I109" s="11"/>
    </row>
    <row r="110" spans="2:26" ht="21.75" customHeight="1" x14ac:dyDescent="0.2">
      <c r="B110" s="186"/>
      <c r="C110" s="186"/>
      <c r="D110" s="186"/>
      <c r="E110" s="186"/>
      <c r="F110" s="186"/>
      <c r="G110" s="186"/>
      <c r="H110" s="186"/>
      <c r="I110" s="11"/>
    </row>
    <row r="111" spans="2:26" ht="21.75" customHeight="1" x14ac:dyDescent="0.2">
      <c r="B111" s="191" t="s">
        <v>8</v>
      </c>
      <c r="C111" s="191"/>
      <c r="D111" s="191"/>
      <c r="E111" s="191"/>
      <c r="F111" s="191"/>
      <c r="G111" s="191"/>
      <c r="H111" s="191"/>
      <c r="I111" s="11"/>
    </row>
    <row r="112" spans="2:26" ht="14.25" customHeight="1" thickBot="1" x14ac:dyDescent="0.25">
      <c r="B112" s="186"/>
      <c r="C112" s="186"/>
      <c r="D112" s="186"/>
      <c r="E112" s="186"/>
      <c r="F112" s="186"/>
      <c r="G112" s="186"/>
      <c r="H112" s="186"/>
      <c r="I112" s="11"/>
    </row>
    <row r="113" spans="2:26" ht="46.5" customHeight="1" x14ac:dyDescent="0.2">
      <c r="B113" s="178" t="s">
        <v>7</v>
      </c>
      <c r="C113" s="180" t="s">
        <v>6</v>
      </c>
      <c r="D113" s="182" t="s">
        <v>5</v>
      </c>
      <c r="E113" s="180" t="s">
        <v>4</v>
      </c>
      <c r="F113" s="180"/>
      <c r="G113" s="180" t="s">
        <v>3</v>
      </c>
      <c r="H113" s="184"/>
      <c r="I113" s="11"/>
    </row>
    <row r="114" spans="2:26" ht="46.5" customHeight="1" thickBot="1" x14ac:dyDescent="0.25">
      <c r="B114" s="179"/>
      <c r="C114" s="181"/>
      <c r="D114" s="183"/>
      <c r="E114" s="181"/>
      <c r="F114" s="181"/>
      <c r="G114" s="181"/>
      <c r="H114" s="185"/>
      <c r="I114" s="11"/>
    </row>
    <row r="115" spans="2:26" ht="18.75" customHeight="1" x14ac:dyDescent="0.2">
      <c r="B115" s="186"/>
      <c r="C115" s="186"/>
      <c r="D115" s="186"/>
      <c r="E115" s="186"/>
      <c r="F115" s="186"/>
      <c r="G115" s="186"/>
      <c r="H115" s="186"/>
      <c r="I115" s="11"/>
    </row>
    <row r="116" spans="2:26" ht="33" customHeight="1" x14ac:dyDescent="0.2">
      <c r="B116" s="175" t="s">
        <v>2</v>
      </c>
      <c r="C116" s="175"/>
      <c r="D116" s="175"/>
      <c r="E116" s="175"/>
      <c r="F116" s="175"/>
      <c r="G116" s="175"/>
      <c r="H116" s="175"/>
      <c r="I116" s="11"/>
    </row>
    <row r="117" spans="2:26" s="4" customFormat="1" ht="33" customHeight="1" x14ac:dyDescent="0.2">
      <c r="B117" s="176" t="s">
        <v>1</v>
      </c>
      <c r="C117" s="176"/>
      <c r="E117" s="10"/>
      <c r="F117" s="10"/>
      <c r="G117" s="10"/>
      <c r="H117" s="10"/>
      <c r="I117" s="7"/>
      <c r="J117" s="3"/>
      <c r="K117" s="3"/>
      <c r="L117" s="3"/>
      <c r="M117" s="1"/>
      <c r="N117" s="1"/>
      <c r="O117" s="1"/>
      <c r="P117" s="2"/>
      <c r="Q117" s="2"/>
      <c r="R117" s="2"/>
      <c r="S117" s="2"/>
      <c r="T117" s="1"/>
      <c r="U117" s="1"/>
      <c r="V117" s="1"/>
      <c r="W117" s="1"/>
      <c r="X117" s="1"/>
      <c r="Y117" s="1"/>
      <c r="Z117" s="1"/>
    </row>
    <row r="118" spans="2:26" s="4" customFormat="1" ht="33" customHeight="1" x14ac:dyDescent="0.2">
      <c r="C118" s="9" t="str">
        <f>CONCATENATE(" $45.000"," + ($",G57,") =")</f>
        <v xml:space="preserve"> $45.000 + ($3.15) =</v>
      </c>
      <c r="D118" s="6">
        <f>(45+G57)</f>
        <v>48.15</v>
      </c>
      <c r="E118" s="5"/>
      <c r="F118" s="5"/>
      <c r="G118" s="5"/>
      <c r="H118" s="5"/>
      <c r="I118" s="7"/>
      <c r="J118" s="3"/>
      <c r="K118" s="3"/>
      <c r="L118" s="3"/>
      <c r="M118" s="1"/>
      <c r="N118" s="1"/>
      <c r="O118" s="1"/>
      <c r="P118" s="2"/>
      <c r="Q118" s="2"/>
      <c r="R118" s="2"/>
      <c r="S118" s="2"/>
      <c r="T118" s="1"/>
      <c r="U118" s="1"/>
      <c r="V118" s="1"/>
      <c r="W118" s="1"/>
      <c r="X118" s="1"/>
      <c r="Y118" s="1"/>
      <c r="Z118" s="1"/>
    </row>
    <row r="119" spans="2:26" s="4" customFormat="1" ht="40.5" customHeight="1" x14ac:dyDescent="0.25">
      <c r="B119" s="177" t="s">
        <v>0</v>
      </c>
      <c r="C119" s="177"/>
      <c r="D119" s="8">
        <f>D118</f>
        <v>48.15</v>
      </c>
      <c r="E119" s="5"/>
      <c r="F119" s="5"/>
      <c r="G119" s="5"/>
      <c r="H119" s="5"/>
      <c r="I119" s="7"/>
      <c r="J119" s="3"/>
      <c r="K119" s="3"/>
      <c r="L119" s="3"/>
      <c r="M119" s="1"/>
      <c r="N119" s="1"/>
      <c r="O119" s="1"/>
      <c r="P119" s="2"/>
      <c r="Q119" s="2"/>
      <c r="R119" s="2"/>
      <c r="S119" s="2"/>
      <c r="T119" s="1"/>
      <c r="U119" s="1"/>
      <c r="V119" s="1"/>
      <c r="W119" s="1"/>
      <c r="X119" s="1"/>
      <c r="Y119" s="1"/>
      <c r="Z119" s="1"/>
    </row>
    <row r="120" spans="2:26" s="4" customFormat="1" ht="33" customHeight="1" x14ac:dyDescent="0.2">
      <c r="D120" s="6"/>
      <c r="E120" s="5"/>
      <c r="F120" s="5"/>
      <c r="G120" s="5"/>
      <c r="H120" s="5"/>
      <c r="J120" s="3"/>
      <c r="K120" s="3"/>
      <c r="L120" s="3"/>
      <c r="M120" s="1"/>
      <c r="N120" s="1"/>
      <c r="O120" s="1"/>
      <c r="P120" s="2"/>
      <c r="Q120" s="2"/>
      <c r="R120" s="2"/>
      <c r="S120" s="2"/>
      <c r="T120" s="1"/>
      <c r="U120" s="1"/>
      <c r="V120" s="1"/>
      <c r="W120" s="1"/>
      <c r="X120" s="1"/>
      <c r="Y120" s="1"/>
      <c r="Z120" s="1"/>
    </row>
    <row r="123" spans="2:26" ht="50.25" customHeight="1" x14ac:dyDescent="0.2"/>
    <row r="124" spans="2:26" ht="56.25" customHeight="1" x14ac:dyDescent="0.2"/>
    <row r="125" spans="2:26" ht="18" customHeight="1" x14ac:dyDescent="0.2"/>
    <row r="126" spans="2:26" ht="18" customHeight="1" x14ac:dyDescent="0.2"/>
    <row r="127" spans="2:26" ht="18" customHeight="1" x14ac:dyDescent="0.2"/>
    <row r="128" spans="2:26"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sheetData>
  <sheetProtection algorithmName="SHA-512" hashValue="H6UGE5I6gKih0Pe4E7voc0z0NDT4NsN9qhd67DjZfOlCFEAcAekezma4iFlYcNj8RalTHQPwbdWQIk+JBG8gng==" saltValue="c10n38CC69D+Nhu8m7BBkQ==" spinCount="100000" sheet="1" formatColumns="0" formatRows="0" selectLockedCells="1"/>
  <mergeCells count="122">
    <mergeCell ref="B116:H116"/>
    <mergeCell ref="B117:C117"/>
    <mergeCell ref="B119:C119"/>
    <mergeCell ref="B113:B114"/>
    <mergeCell ref="C113:C114"/>
    <mergeCell ref="D113:D114"/>
    <mergeCell ref="E113:F114"/>
    <mergeCell ref="G113:H114"/>
    <mergeCell ref="B115:H115"/>
    <mergeCell ref="C105:G105"/>
    <mergeCell ref="B106:F106"/>
    <mergeCell ref="B109:H109"/>
    <mergeCell ref="B110:H110"/>
    <mergeCell ref="B111:H111"/>
    <mergeCell ref="B112:H112"/>
    <mergeCell ref="B97:H97"/>
    <mergeCell ref="B98:H98"/>
    <mergeCell ref="B99:H99"/>
    <mergeCell ref="B100:H100"/>
    <mergeCell ref="B101:C101"/>
    <mergeCell ref="B103:C103"/>
    <mergeCell ref="B92:H92"/>
    <mergeCell ref="B93:H93"/>
    <mergeCell ref="B94:H94"/>
    <mergeCell ref="B95:B96"/>
    <mergeCell ref="C95:C96"/>
    <mergeCell ref="D95:D96"/>
    <mergeCell ref="E95:F96"/>
    <mergeCell ref="G95:H96"/>
    <mergeCell ref="B85:H85"/>
    <mergeCell ref="B86:E86"/>
    <mergeCell ref="B87:H87"/>
    <mergeCell ref="B88:E88"/>
    <mergeCell ref="B89:H89"/>
    <mergeCell ref="B91:H91"/>
    <mergeCell ref="B77:H77"/>
    <mergeCell ref="B78:E78"/>
    <mergeCell ref="B79:H79"/>
    <mergeCell ref="B81:H81"/>
    <mergeCell ref="B82:H82"/>
    <mergeCell ref="B84:E84"/>
    <mergeCell ref="B70:C70"/>
    <mergeCell ref="B71:E71"/>
    <mergeCell ref="B72:H72"/>
    <mergeCell ref="B73:E73"/>
    <mergeCell ref="B74:H74"/>
    <mergeCell ref="B75:E75"/>
    <mergeCell ref="B64:E64"/>
    <mergeCell ref="B65:H65"/>
    <mergeCell ref="B66:E66"/>
    <mergeCell ref="B67:H67"/>
    <mergeCell ref="B68:E68"/>
    <mergeCell ref="G56:H56"/>
    <mergeCell ref="G57:H57"/>
    <mergeCell ref="G58:H58"/>
    <mergeCell ref="G59:H59"/>
    <mergeCell ref="B61:H61"/>
    <mergeCell ref="B62:H62"/>
    <mergeCell ref="H42:H52"/>
    <mergeCell ref="B55:H55"/>
    <mergeCell ref="P30:P32"/>
    <mergeCell ref="Q30:Q32"/>
    <mergeCell ref="B31:H31"/>
    <mergeCell ref="B32:H32"/>
    <mergeCell ref="B33:H33"/>
    <mergeCell ref="B34:H34"/>
    <mergeCell ref="B63:C63"/>
    <mergeCell ref="G27:H27"/>
    <mergeCell ref="P27:P29"/>
    <mergeCell ref="Q27:Q29"/>
    <mergeCell ref="G28:H28"/>
    <mergeCell ref="G29:H29"/>
    <mergeCell ref="B35:H35"/>
    <mergeCell ref="D36:E36"/>
    <mergeCell ref="B38:D38"/>
    <mergeCell ref="B40:H40"/>
    <mergeCell ref="G21:H21"/>
    <mergeCell ref="P21:P23"/>
    <mergeCell ref="Q21:Q23"/>
    <mergeCell ref="G22:H22"/>
    <mergeCell ref="G23:H23"/>
    <mergeCell ref="G24:H24"/>
    <mergeCell ref="P24:P26"/>
    <mergeCell ref="Q24:Q26"/>
    <mergeCell ref="G25:H25"/>
    <mergeCell ref="G26:H26"/>
    <mergeCell ref="P16:P17"/>
    <mergeCell ref="Q16:Q17"/>
    <mergeCell ref="B17:H17"/>
    <mergeCell ref="B10:C10"/>
    <mergeCell ref="D10:F10"/>
    <mergeCell ref="P10:P12"/>
    <mergeCell ref="Q10:Q12"/>
    <mergeCell ref="G18:H18"/>
    <mergeCell ref="P18:P20"/>
    <mergeCell ref="Q18:Q20"/>
    <mergeCell ref="G19:H19"/>
    <mergeCell ref="G20:H20"/>
    <mergeCell ref="B1:D1"/>
    <mergeCell ref="C3:E3"/>
    <mergeCell ref="G3:H3"/>
    <mergeCell ref="C4:E4"/>
    <mergeCell ref="G4:H4"/>
    <mergeCell ref="B6:E6"/>
    <mergeCell ref="F6:G6"/>
    <mergeCell ref="S10:S29"/>
    <mergeCell ref="B11:H11"/>
    <mergeCell ref="B12:E12"/>
    <mergeCell ref="B13:H13"/>
    <mergeCell ref="J13:K13"/>
    <mergeCell ref="P13:P15"/>
    <mergeCell ref="M6:N8"/>
    <mergeCell ref="P6:S7"/>
    <mergeCell ref="B7:E7"/>
    <mergeCell ref="B8:H8"/>
    <mergeCell ref="P8:S8"/>
    <mergeCell ref="B9:H9"/>
    <mergeCell ref="J9:K9"/>
    <mergeCell ref="Q13:Q15"/>
    <mergeCell ref="B14:H14"/>
    <mergeCell ref="B15:H15"/>
    <mergeCell ref="B16:H16"/>
  </mergeCells>
  <dataValidations count="8">
    <dataValidation type="list" allowBlank="1" showInputMessage="1" showErrorMessage="1" sqref="K21 WVQ983001 WLU983001 WBY983001 VSC983001 VIG983001 UYK983001 UOO983001 UES983001 TUW983001 TLA983001 TBE983001 SRI983001 SHM983001 RXQ983001 RNU983001 RDY983001 QUC983001 QKG983001 QAK983001 PQO983001 PGS983001 OWW983001 ONA983001 ODE983001 NTI983001 NJM983001 MZQ983001 MPU983001 MFY983001 LWC983001 LMG983001 LCK983001 KSO983001 KIS983001 JYW983001 JPA983001 JFE983001 IVI983001 ILM983001 IBQ983001 HRU983001 HHY983001 GYC983001 GOG983001 GEK983001 FUO983001 FKS983001 FAW983001 ERA983001 EHE983001 DXI983001 DNM983001 DDQ983001 CTU983001 CJY983001 CAC983001 BQG983001 BGK983001 AWO983001 AMS983001 ACW983001 TA983001 JE983001 K982915 WVQ917465 WLU917465 WBY917465 VSC917465 VIG917465 UYK917465 UOO917465 UES917465 TUW917465 TLA917465 TBE917465 SRI917465 SHM917465 RXQ917465 RNU917465 RDY917465 QUC917465 QKG917465 QAK917465 PQO917465 PGS917465 OWW917465 ONA917465 ODE917465 NTI917465 NJM917465 MZQ917465 MPU917465 MFY917465 LWC917465 LMG917465 LCK917465 KSO917465 KIS917465 JYW917465 JPA917465 JFE917465 IVI917465 ILM917465 IBQ917465 HRU917465 HHY917465 GYC917465 GOG917465 GEK917465 FUO917465 FKS917465 FAW917465 ERA917465 EHE917465 DXI917465 DNM917465 DDQ917465 CTU917465 CJY917465 CAC917465 BQG917465 BGK917465 AWO917465 AMS917465 ACW917465 TA917465 JE917465 K917379 WVQ851929 WLU851929 WBY851929 VSC851929 VIG851929 UYK851929 UOO851929 UES851929 TUW851929 TLA851929 TBE851929 SRI851929 SHM851929 RXQ851929 RNU851929 RDY851929 QUC851929 QKG851929 QAK851929 PQO851929 PGS851929 OWW851929 ONA851929 ODE851929 NTI851929 NJM851929 MZQ851929 MPU851929 MFY851929 LWC851929 LMG851929 LCK851929 KSO851929 KIS851929 JYW851929 JPA851929 JFE851929 IVI851929 ILM851929 IBQ851929 HRU851929 HHY851929 GYC851929 GOG851929 GEK851929 FUO851929 FKS851929 FAW851929 ERA851929 EHE851929 DXI851929 DNM851929 DDQ851929 CTU851929 CJY851929 CAC851929 BQG851929 BGK851929 AWO851929 AMS851929 ACW851929 TA851929 JE851929 K851843 WVQ786393 WLU786393 WBY786393 VSC786393 VIG786393 UYK786393 UOO786393 UES786393 TUW786393 TLA786393 TBE786393 SRI786393 SHM786393 RXQ786393 RNU786393 RDY786393 QUC786393 QKG786393 QAK786393 PQO786393 PGS786393 OWW786393 ONA786393 ODE786393 NTI786393 NJM786393 MZQ786393 MPU786393 MFY786393 LWC786393 LMG786393 LCK786393 KSO786393 KIS786393 JYW786393 JPA786393 JFE786393 IVI786393 ILM786393 IBQ786393 HRU786393 HHY786393 GYC786393 GOG786393 GEK786393 FUO786393 FKS786393 FAW786393 ERA786393 EHE786393 DXI786393 DNM786393 DDQ786393 CTU786393 CJY786393 CAC786393 BQG786393 BGK786393 AWO786393 AMS786393 ACW786393 TA786393 JE786393 K786307 WVQ720857 WLU720857 WBY720857 VSC720857 VIG720857 UYK720857 UOO720857 UES720857 TUW720857 TLA720857 TBE720857 SRI720857 SHM720857 RXQ720857 RNU720857 RDY720857 QUC720857 QKG720857 QAK720857 PQO720857 PGS720857 OWW720857 ONA720857 ODE720857 NTI720857 NJM720857 MZQ720857 MPU720857 MFY720857 LWC720857 LMG720857 LCK720857 KSO720857 KIS720857 JYW720857 JPA720857 JFE720857 IVI720857 ILM720857 IBQ720857 HRU720857 HHY720857 GYC720857 GOG720857 GEK720857 FUO720857 FKS720857 FAW720857 ERA720857 EHE720857 DXI720857 DNM720857 DDQ720857 CTU720857 CJY720857 CAC720857 BQG720857 BGK720857 AWO720857 AMS720857 ACW720857 TA720857 JE720857 K720771 WVQ655321 WLU655321 WBY655321 VSC655321 VIG655321 UYK655321 UOO655321 UES655321 TUW655321 TLA655321 TBE655321 SRI655321 SHM655321 RXQ655321 RNU655321 RDY655321 QUC655321 QKG655321 QAK655321 PQO655321 PGS655321 OWW655321 ONA655321 ODE655321 NTI655321 NJM655321 MZQ655321 MPU655321 MFY655321 LWC655321 LMG655321 LCK655321 KSO655321 KIS655321 JYW655321 JPA655321 JFE655321 IVI655321 ILM655321 IBQ655321 HRU655321 HHY655321 GYC655321 GOG655321 GEK655321 FUO655321 FKS655321 FAW655321 ERA655321 EHE655321 DXI655321 DNM655321 DDQ655321 CTU655321 CJY655321 CAC655321 BQG655321 BGK655321 AWO655321 AMS655321 ACW655321 TA655321 JE655321 K655235 WVQ589785 WLU589785 WBY589785 VSC589785 VIG589785 UYK589785 UOO589785 UES589785 TUW589785 TLA589785 TBE589785 SRI589785 SHM589785 RXQ589785 RNU589785 RDY589785 QUC589785 QKG589785 QAK589785 PQO589785 PGS589785 OWW589785 ONA589785 ODE589785 NTI589785 NJM589785 MZQ589785 MPU589785 MFY589785 LWC589785 LMG589785 LCK589785 KSO589785 KIS589785 JYW589785 JPA589785 JFE589785 IVI589785 ILM589785 IBQ589785 HRU589785 HHY589785 GYC589785 GOG589785 GEK589785 FUO589785 FKS589785 FAW589785 ERA589785 EHE589785 DXI589785 DNM589785 DDQ589785 CTU589785 CJY589785 CAC589785 BQG589785 BGK589785 AWO589785 AMS589785 ACW589785 TA589785 JE589785 K589699 WVQ524249 WLU524249 WBY524249 VSC524249 VIG524249 UYK524249 UOO524249 UES524249 TUW524249 TLA524249 TBE524249 SRI524249 SHM524249 RXQ524249 RNU524249 RDY524249 QUC524249 QKG524249 QAK524249 PQO524249 PGS524249 OWW524249 ONA524249 ODE524249 NTI524249 NJM524249 MZQ524249 MPU524249 MFY524249 LWC524249 LMG524249 LCK524249 KSO524249 KIS524249 JYW524249 JPA524249 JFE524249 IVI524249 ILM524249 IBQ524249 HRU524249 HHY524249 GYC524249 GOG524249 GEK524249 FUO524249 FKS524249 FAW524249 ERA524249 EHE524249 DXI524249 DNM524249 DDQ524249 CTU524249 CJY524249 CAC524249 BQG524249 BGK524249 AWO524249 AMS524249 ACW524249 TA524249 JE524249 K524163 WVQ458713 WLU458713 WBY458713 VSC458713 VIG458713 UYK458713 UOO458713 UES458713 TUW458713 TLA458713 TBE458713 SRI458713 SHM458713 RXQ458713 RNU458713 RDY458713 QUC458713 QKG458713 QAK458713 PQO458713 PGS458713 OWW458713 ONA458713 ODE458713 NTI458713 NJM458713 MZQ458713 MPU458713 MFY458713 LWC458713 LMG458713 LCK458713 KSO458713 KIS458713 JYW458713 JPA458713 JFE458713 IVI458713 ILM458713 IBQ458713 HRU458713 HHY458713 GYC458713 GOG458713 GEK458713 FUO458713 FKS458713 FAW458713 ERA458713 EHE458713 DXI458713 DNM458713 DDQ458713 CTU458713 CJY458713 CAC458713 BQG458713 BGK458713 AWO458713 AMS458713 ACW458713 TA458713 JE458713 K458627 WVQ393177 WLU393177 WBY393177 VSC393177 VIG393177 UYK393177 UOO393177 UES393177 TUW393177 TLA393177 TBE393177 SRI393177 SHM393177 RXQ393177 RNU393177 RDY393177 QUC393177 QKG393177 QAK393177 PQO393177 PGS393177 OWW393177 ONA393177 ODE393177 NTI393177 NJM393177 MZQ393177 MPU393177 MFY393177 LWC393177 LMG393177 LCK393177 KSO393177 KIS393177 JYW393177 JPA393177 JFE393177 IVI393177 ILM393177 IBQ393177 HRU393177 HHY393177 GYC393177 GOG393177 GEK393177 FUO393177 FKS393177 FAW393177 ERA393177 EHE393177 DXI393177 DNM393177 DDQ393177 CTU393177 CJY393177 CAC393177 BQG393177 BGK393177 AWO393177 AMS393177 ACW393177 TA393177 JE393177 K393091 WVQ327641 WLU327641 WBY327641 VSC327641 VIG327641 UYK327641 UOO327641 UES327641 TUW327641 TLA327641 TBE327641 SRI327641 SHM327641 RXQ327641 RNU327641 RDY327641 QUC327641 QKG327641 QAK327641 PQO327641 PGS327641 OWW327641 ONA327641 ODE327641 NTI327641 NJM327641 MZQ327641 MPU327641 MFY327641 LWC327641 LMG327641 LCK327641 KSO327641 KIS327641 JYW327641 JPA327641 JFE327641 IVI327641 ILM327641 IBQ327641 HRU327641 HHY327641 GYC327641 GOG327641 GEK327641 FUO327641 FKS327641 FAW327641 ERA327641 EHE327641 DXI327641 DNM327641 DDQ327641 CTU327641 CJY327641 CAC327641 BQG327641 BGK327641 AWO327641 AMS327641 ACW327641 TA327641 JE327641 K327555 WVQ262105 WLU262105 WBY262105 VSC262105 VIG262105 UYK262105 UOO262105 UES262105 TUW262105 TLA262105 TBE262105 SRI262105 SHM262105 RXQ262105 RNU262105 RDY262105 QUC262105 QKG262105 QAK262105 PQO262105 PGS262105 OWW262105 ONA262105 ODE262105 NTI262105 NJM262105 MZQ262105 MPU262105 MFY262105 LWC262105 LMG262105 LCK262105 KSO262105 KIS262105 JYW262105 JPA262105 JFE262105 IVI262105 ILM262105 IBQ262105 HRU262105 HHY262105 GYC262105 GOG262105 GEK262105 FUO262105 FKS262105 FAW262105 ERA262105 EHE262105 DXI262105 DNM262105 DDQ262105 CTU262105 CJY262105 CAC262105 BQG262105 BGK262105 AWO262105 AMS262105 ACW262105 TA262105 JE262105 K262019 WVQ196569 WLU196569 WBY196569 VSC196569 VIG196569 UYK196569 UOO196569 UES196569 TUW196569 TLA196569 TBE196569 SRI196569 SHM196569 RXQ196569 RNU196569 RDY196569 QUC196569 QKG196569 QAK196569 PQO196569 PGS196569 OWW196569 ONA196569 ODE196569 NTI196569 NJM196569 MZQ196569 MPU196569 MFY196569 LWC196569 LMG196569 LCK196569 KSO196569 KIS196569 JYW196569 JPA196569 JFE196569 IVI196569 ILM196569 IBQ196569 HRU196569 HHY196569 GYC196569 GOG196569 GEK196569 FUO196569 FKS196569 FAW196569 ERA196569 EHE196569 DXI196569 DNM196569 DDQ196569 CTU196569 CJY196569 CAC196569 BQG196569 BGK196569 AWO196569 AMS196569 ACW196569 TA196569 JE196569 K196483 WVQ131033 WLU131033 WBY131033 VSC131033 VIG131033 UYK131033 UOO131033 UES131033 TUW131033 TLA131033 TBE131033 SRI131033 SHM131033 RXQ131033 RNU131033 RDY131033 QUC131033 QKG131033 QAK131033 PQO131033 PGS131033 OWW131033 ONA131033 ODE131033 NTI131033 NJM131033 MZQ131033 MPU131033 MFY131033 LWC131033 LMG131033 LCK131033 KSO131033 KIS131033 JYW131033 JPA131033 JFE131033 IVI131033 ILM131033 IBQ131033 HRU131033 HHY131033 GYC131033 GOG131033 GEK131033 FUO131033 FKS131033 FAW131033 ERA131033 EHE131033 DXI131033 DNM131033 DDQ131033 CTU131033 CJY131033 CAC131033 BQG131033 BGK131033 AWO131033 AMS131033 ACW131033 TA131033 JE131033 K130947 WVQ65497 WLU65497 WBY65497 VSC65497 VIG65497 UYK65497 UOO65497 UES65497 TUW65497 TLA65497 TBE65497 SRI65497 SHM65497 RXQ65497 RNU65497 RDY65497 QUC65497 QKG65497 QAK65497 PQO65497 PGS65497 OWW65497 ONA65497 ODE65497 NTI65497 NJM65497 MZQ65497 MPU65497 MFY65497 LWC65497 LMG65497 LCK65497 KSO65497 KIS65497 JYW65497 JPA65497 JFE65497 IVI65497 ILM65497 IBQ65497 HRU65497 HHY65497 GYC65497 GOG65497 GEK65497 FUO65497 FKS65497 FAW65497 ERA65497 EHE65497 DXI65497 DNM65497 DDQ65497 CTU65497 CJY65497 CAC65497 BQG65497 BGK65497 AWO65497 AMS65497 ACW65497 TA65497 JE65497 K65411 WVQ16 WLU16 WBY16 VSC16 VIG16 UYK16 UOO16 UES16 TUW16 TLA16 TBE16 SRI16 SHM16 RXQ16 RNU16 RDY16 QUC16 QKG16 QAK16 PQO16 PGS16 OWW16 ONA16 ODE16 NTI16 NJM16 MZQ16 MPU16 MFY16 LWC16 LMG16 LCK16 KSO16 KIS16 JYW16 JPA16 JFE16 IVI16 ILM16 IBQ16 HRU16 HHY16 GYC16 GOG16 GEK16 FUO16 FKS16 FAW16 ERA16 EHE16 DXI16 DNM16 DDQ16 CTU16 CJY16 CAC16 BQG16 BGK16 AWO16 AMS16 ACW16 TA16 JE16" xr:uid="{0F18A627-D850-42CB-9305-0B041D7A3486}">
      <formula1>$R$10:$R$33</formula1>
    </dataValidation>
    <dataValidation type="list" allowBlank="1" showInputMessage="1" showErrorMessage="1" sqref="JE12 WVQ982997 WLU982997 WBY982997 VSC982997 VIG982997 UYK982997 UOO982997 UES982997 TUW982997 TLA982997 TBE982997 SRI982997 SHM982997 RXQ982997 RNU982997 RDY982997 QUC982997 QKG982997 QAK982997 PQO982997 PGS982997 OWW982997 ONA982997 ODE982997 NTI982997 NJM982997 MZQ982997 MPU982997 MFY982997 LWC982997 LMG982997 LCK982997 KSO982997 KIS982997 JYW982997 JPA982997 JFE982997 IVI982997 ILM982997 IBQ982997 HRU982997 HHY982997 GYC982997 GOG982997 GEK982997 FUO982997 FKS982997 FAW982997 ERA982997 EHE982997 DXI982997 DNM982997 DDQ982997 CTU982997 CJY982997 CAC982997 BQG982997 BGK982997 AWO982997 AMS982997 ACW982997 TA982997 JE982997 K982911 WVQ917461 WLU917461 WBY917461 VSC917461 VIG917461 UYK917461 UOO917461 UES917461 TUW917461 TLA917461 TBE917461 SRI917461 SHM917461 RXQ917461 RNU917461 RDY917461 QUC917461 QKG917461 QAK917461 PQO917461 PGS917461 OWW917461 ONA917461 ODE917461 NTI917461 NJM917461 MZQ917461 MPU917461 MFY917461 LWC917461 LMG917461 LCK917461 KSO917461 KIS917461 JYW917461 JPA917461 JFE917461 IVI917461 ILM917461 IBQ917461 HRU917461 HHY917461 GYC917461 GOG917461 GEK917461 FUO917461 FKS917461 FAW917461 ERA917461 EHE917461 DXI917461 DNM917461 DDQ917461 CTU917461 CJY917461 CAC917461 BQG917461 BGK917461 AWO917461 AMS917461 ACW917461 TA917461 JE917461 K917375 WVQ851925 WLU851925 WBY851925 VSC851925 VIG851925 UYK851925 UOO851925 UES851925 TUW851925 TLA851925 TBE851925 SRI851925 SHM851925 RXQ851925 RNU851925 RDY851925 QUC851925 QKG851925 QAK851925 PQO851925 PGS851925 OWW851925 ONA851925 ODE851925 NTI851925 NJM851925 MZQ851925 MPU851925 MFY851925 LWC851925 LMG851925 LCK851925 KSO851925 KIS851925 JYW851925 JPA851925 JFE851925 IVI851925 ILM851925 IBQ851925 HRU851925 HHY851925 GYC851925 GOG851925 GEK851925 FUO851925 FKS851925 FAW851925 ERA851925 EHE851925 DXI851925 DNM851925 DDQ851925 CTU851925 CJY851925 CAC851925 BQG851925 BGK851925 AWO851925 AMS851925 ACW851925 TA851925 JE851925 K851839 WVQ786389 WLU786389 WBY786389 VSC786389 VIG786389 UYK786389 UOO786389 UES786389 TUW786389 TLA786389 TBE786389 SRI786389 SHM786389 RXQ786389 RNU786389 RDY786389 QUC786389 QKG786389 QAK786389 PQO786389 PGS786389 OWW786389 ONA786389 ODE786389 NTI786389 NJM786389 MZQ786389 MPU786389 MFY786389 LWC786389 LMG786389 LCK786389 KSO786389 KIS786389 JYW786389 JPA786389 JFE786389 IVI786389 ILM786389 IBQ786389 HRU786389 HHY786389 GYC786389 GOG786389 GEK786389 FUO786389 FKS786389 FAW786389 ERA786389 EHE786389 DXI786389 DNM786389 DDQ786389 CTU786389 CJY786389 CAC786389 BQG786389 BGK786389 AWO786389 AMS786389 ACW786389 TA786389 JE786389 K786303 WVQ720853 WLU720853 WBY720853 VSC720853 VIG720853 UYK720853 UOO720853 UES720853 TUW720853 TLA720853 TBE720853 SRI720853 SHM720853 RXQ720853 RNU720853 RDY720853 QUC720853 QKG720853 QAK720853 PQO720853 PGS720853 OWW720853 ONA720853 ODE720853 NTI720853 NJM720853 MZQ720853 MPU720853 MFY720853 LWC720853 LMG720853 LCK720853 KSO720853 KIS720853 JYW720853 JPA720853 JFE720853 IVI720853 ILM720853 IBQ720853 HRU720853 HHY720853 GYC720853 GOG720853 GEK720853 FUO720853 FKS720853 FAW720853 ERA720853 EHE720853 DXI720853 DNM720853 DDQ720853 CTU720853 CJY720853 CAC720853 BQG720853 BGK720853 AWO720853 AMS720853 ACW720853 TA720853 JE720853 K720767 WVQ655317 WLU655317 WBY655317 VSC655317 VIG655317 UYK655317 UOO655317 UES655317 TUW655317 TLA655317 TBE655317 SRI655317 SHM655317 RXQ655317 RNU655317 RDY655317 QUC655317 QKG655317 QAK655317 PQO655317 PGS655317 OWW655317 ONA655317 ODE655317 NTI655317 NJM655317 MZQ655317 MPU655317 MFY655317 LWC655317 LMG655317 LCK655317 KSO655317 KIS655317 JYW655317 JPA655317 JFE655317 IVI655317 ILM655317 IBQ655317 HRU655317 HHY655317 GYC655317 GOG655317 GEK655317 FUO655317 FKS655317 FAW655317 ERA655317 EHE655317 DXI655317 DNM655317 DDQ655317 CTU655317 CJY655317 CAC655317 BQG655317 BGK655317 AWO655317 AMS655317 ACW655317 TA655317 JE655317 K655231 WVQ589781 WLU589781 WBY589781 VSC589781 VIG589781 UYK589781 UOO589781 UES589781 TUW589781 TLA589781 TBE589781 SRI589781 SHM589781 RXQ589781 RNU589781 RDY589781 QUC589781 QKG589781 QAK589781 PQO589781 PGS589781 OWW589781 ONA589781 ODE589781 NTI589781 NJM589781 MZQ589781 MPU589781 MFY589781 LWC589781 LMG589781 LCK589781 KSO589781 KIS589781 JYW589781 JPA589781 JFE589781 IVI589781 ILM589781 IBQ589781 HRU589781 HHY589781 GYC589781 GOG589781 GEK589781 FUO589781 FKS589781 FAW589781 ERA589781 EHE589781 DXI589781 DNM589781 DDQ589781 CTU589781 CJY589781 CAC589781 BQG589781 BGK589781 AWO589781 AMS589781 ACW589781 TA589781 JE589781 K589695 WVQ524245 WLU524245 WBY524245 VSC524245 VIG524245 UYK524245 UOO524245 UES524245 TUW524245 TLA524245 TBE524245 SRI524245 SHM524245 RXQ524245 RNU524245 RDY524245 QUC524245 QKG524245 QAK524245 PQO524245 PGS524245 OWW524245 ONA524245 ODE524245 NTI524245 NJM524245 MZQ524245 MPU524245 MFY524245 LWC524245 LMG524245 LCK524245 KSO524245 KIS524245 JYW524245 JPA524245 JFE524245 IVI524245 ILM524245 IBQ524245 HRU524245 HHY524245 GYC524245 GOG524245 GEK524245 FUO524245 FKS524245 FAW524245 ERA524245 EHE524245 DXI524245 DNM524245 DDQ524245 CTU524245 CJY524245 CAC524245 BQG524245 BGK524245 AWO524245 AMS524245 ACW524245 TA524245 JE524245 K524159 WVQ458709 WLU458709 WBY458709 VSC458709 VIG458709 UYK458709 UOO458709 UES458709 TUW458709 TLA458709 TBE458709 SRI458709 SHM458709 RXQ458709 RNU458709 RDY458709 QUC458709 QKG458709 QAK458709 PQO458709 PGS458709 OWW458709 ONA458709 ODE458709 NTI458709 NJM458709 MZQ458709 MPU458709 MFY458709 LWC458709 LMG458709 LCK458709 KSO458709 KIS458709 JYW458709 JPA458709 JFE458709 IVI458709 ILM458709 IBQ458709 HRU458709 HHY458709 GYC458709 GOG458709 GEK458709 FUO458709 FKS458709 FAW458709 ERA458709 EHE458709 DXI458709 DNM458709 DDQ458709 CTU458709 CJY458709 CAC458709 BQG458709 BGK458709 AWO458709 AMS458709 ACW458709 TA458709 JE458709 K458623 WVQ393173 WLU393173 WBY393173 VSC393173 VIG393173 UYK393173 UOO393173 UES393173 TUW393173 TLA393173 TBE393173 SRI393173 SHM393173 RXQ393173 RNU393173 RDY393173 QUC393173 QKG393173 QAK393173 PQO393173 PGS393173 OWW393173 ONA393173 ODE393173 NTI393173 NJM393173 MZQ393173 MPU393173 MFY393173 LWC393173 LMG393173 LCK393173 KSO393173 KIS393173 JYW393173 JPA393173 JFE393173 IVI393173 ILM393173 IBQ393173 HRU393173 HHY393173 GYC393173 GOG393173 GEK393173 FUO393173 FKS393173 FAW393173 ERA393173 EHE393173 DXI393173 DNM393173 DDQ393173 CTU393173 CJY393173 CAC393173 BQG393173 BGK393173 AWO393173 AMS393173 ACW393173 TA393173 JE393173 K393087 WVQ327637 WLU327637 WBY327637 VSC327637 VIG327637 UYK327637 UOO327637 UES327637 TUW327637 TLA327637 TBE327637 SRI327637 SHM327637 RXQ327637 RNU327637 RDY327637 QUC327637 QKG327637 QAK327637 PQO327637 PGS327637 OWW327637 ONA327637 ODE327637 NTI327637 NJM327637 MZQ327637 MPU327637 MFY327637 LWC327637 LMG327637 LCK327637 KSO327637 KIS327637 JYW327637 JPA327637 JFE327637 IVI327637 ILM327637 IBQ327637 HRU327637 HHY327637 GYC327637 GOG327637 GEK327637 FUO327637 FKS327637 FAW327637 ERA327637 EHE327637 DXI327637 DNM327637 DDQ327637 CTU327637 CJY327637 CAC327637 BQG327637 BGK327637 AWO327637 AMS327637 ACW327637 TA327637 JE327637 K327551 WVQ262101 WLU262101 WBY262101 VSC262101 VIG262101 UYK262101 UOO262101 UES262101 TUW262101 TLA262101 TBE262101 SRI262101 SHM262101 RXQ262101 RNU262101 RDY262101 QUC262101 QKG262101 QAK262101 PQO262101 PGS262101 OWW262101 ONA262101 ODE262101 NTI262101 NJM262101 MZQ262101 MPU262101 MFY262101 LWC262101 LMG262101 LCK262101 KSO262101 KIS262101 JYW262101 JPA262101 JFE262101 IVI262101 ILM262101 IBQ262101 HRU262101 HHY262101 GYC262101 GOG262101 GEK262101 FUO262101 FKS262101 FAW262101 ERA262101 EHE262101 DXI262101 DNM262101 DDQ262101 CTU262101 CJY262101 CAC262101 BQG262101 BGK262101 AWO262101 AMS262101 ACW262101 TA262101 JE262101 K262015 WVQ196565 WLU196565 WBY196565 VSC196565 VIG196565 UYK196565 UOO196565 UES196565 TUW196565 TLA196565 TBE196565 SRI196565 SHM196565 RXQ196565 RNU196565 RDY196565 QUC196565 QKG196565 QAK196565 PQO196565 PGS196565 OWW196565 ONA196565 ODE196565 NTI196565 NJM196565 MZQ196565 MPU196565 MFY196565 LWC196565 LMG196565 LCK196565 KSO196565 KIS196565 JYW196565 JPA196565 JFE196565 IVI196565 ILM196565 IBQ196565 HRU196565 HHY196565 GYC196565 GOG196565 GEK196565 FUO196565 FKS196565 FAW196565 ERA196565 EHE196565 DXI196565 DNM196565 DDQ196565 CTU196565 CJY196565 CAC196565 BQG196565 BGK196565 AWO196565 AMS196565 ACW196565 TA196565 JE196565 K196479 WVQ131029 WLU131029 WBY131029 VSC131029 VIG131029 UYK131029 UOO131029 UES131029 TUW131029 TLA131029 TBE131029 SRI131029 SHM131029 RXQ131029 RNU131029 RDY131029 QUC131029 QKG131029 QAK131029 PQO131029 PGS131029 OWW131029 ONA131029 ODE131029 NTI131029 NJM131029 MZQ131029 MPU131029 MFY131029 LWC131029 LMG131029 LCK131029 KSO131029 KIS131029 JYW131029 JPA131029 JFE131029 IVI131029 ILM131029 IBQ131029 HRU131029 HHY131029 GYC131029 GOG131029 GEK131029 FUO131029 FKS131029 FAW131029 ERA131029 EHE131029 DXI131029 DNM131029 DDQ131029 CTU131029 CJY131029 CAC131029 BQG131029 BGK131029 AWO131029 AMS131029 ACW131029 TA131029 JE131029 K130943 WVQ65493 WLU65493 WBY65493 VSC65493 VIG65493 UYK65493 UOO65493 UES65493 TUW65493 TLA65493 TBE65493 SRI65493 SHM65493 RXQ65493 RNU65493 RDY65493 QUC65493 QKG65493 QAK65493 PQO65493 PGS65493 OWW65493 ONA65493 ODE65493 NTI65493 NJM65493 MZQ65493 MPU65493 MFY65493 LWC65493 LMG65493 LCK65493 KSO65493 KIS65493 JYW65493 JPA65493 JFE65493 IVI65493 ILM65493 IBQ65493 HRU65493 HHY65493 GYC65493 GOG65493 GEK65493 FUO65493 FKS65493 FAW65493 ERA65493 EHE65493 DXI65493 DNM65493 DDQ65493 CTU65493 CJY65493 CAC65493 BQG65493 BGK65493 AWO65493 AMS65493 ACW65493 TA65493 JE65493 K65407 WVQ12 WLU12 WBY12 VSC12 VIG12 UYK12 UOO12 UES12 TUW12 TLA12 TBE12 SRI12 SHM12 RXQ12 RNU12 RDY12 QUC12 QKG12 QAK12 PQO12 PGS12 OWW12 ONA12 ODE12 NTI12 NJM12 MZQ12 MPU12 MFY12 LWC12 LMG12 LCK12 KSO12 KIS12 JYW12 JPA12 JFE12 IVI12 ILM12 IBQ12 HRU12 HHY12 GYC12 GOG12 GEK12 FUO12 FKS12 FAW12 ERA12 EHE12 DXI12 DNM12 DDQ12 CTU12 CJY12 CAC12 BQG12 BGK12 AWO12 AMS12 ACW12 TA12" xr:uid="{C922AFB4-CE97-4174-8687-B496EC05FCF6}">
      <formula1>$P$10:$P$33</formula1>
    </dataValidation>
    <dataValidation type="list" allowBlank="1" showInputMessage="1" showErrorMessage="1" sqref="K18 WVQ982998 WLU982998 WBY982998 VSC982998 VIG982998 UYK982998 UOO982998 UES982998 TUW982998 TLA982998 TBE982998 SRI982998 SHM982998 RXQ982998 RNU982998 RDY982998 QUC982998 QKG982998 QAK982998 PQO982998 PGS982998 OWW982998 ONA982998 ODE982998 NTI982998 NJM982998 MZQ982998 MPU982998 MFY982998 LWC982998 LMG982998 LCK982998 KSO982998 KIS982998 JYW982998 JPA982998 JFE982998 IVI982998 ILM982998 IBQ982998 HRU982998 HHY982998 GYC982998 GOG982998 GEK982998 FUO982998 FKS982998 FAW982998 ERA982998 EHE982998 DXI982998 DNM982998 DDQ982998 CTU982998 CJY982998 CAC982998 BQG982998 BGK982998 AWO982998 AMS982998 ACW982998 TA982998 JE982998 K982912 WVQ917462 WLU917462 WBY917462 VSC917462 VIG917462 UYK917462 UOO917462 UES917462 TUW917462 TLA917462 TBE917462 SRI917462 SHM917462 RXQ917462 RNU917462 RDY917462 QUC917462 QKG917462 QAK917462 PQO917462 PGS917462 OWW917462 ONA917462 ODE917462 NTI917462 NJM917462 MZQ917462 MPU917462 MFY917462 LWC917462 LMG917462 LCK917462 KSO917462 KIS917462 JYW917462 JPA917462 JFE917462 IVI917462 ILM917462 IBQ917462 HRU917462 HHY917462 GYC917462 GOG917462 GEK917462 FUO917462 FKS917462 FAW917462 ERA917462 EHE917462 DXI917462 DNM917462 DDQ917462 CTU917462 CJY917462 CAC917462 BQG917462 BGK917462 AWO917462 AMS917462 ACW917462 TA917462 JE917462 K917376 WVQ851926 WLU851926 WBY851926 VSC851926 VIG851926 UYK851926 UOO851926 UES851926 TUW851926 TLA851926 TBE851926 SRI851926 SHM851926 RXQ851926 RNU851926 RDY851926 QUC851926 QKG851926 QAK851926 PQO851926 PGS851926 OWW851926 ONA851926 ODE851926 NTI851926 NJM851926 MZQ851926 MPU851926 MFY851926 LWC851926 LMG851926 LCK851926 KSO851926 KIS851926 JYW851926 JPA851926 JFE851926 IVI851926 ILM851926 IBQ851926 HRU851926 HHY851926 GYC851926 GOG851926 GEK851926 FUO851926 FKS851926 FAW851926 ERA851926 EHE851926 DXI851926 DNM851926 DDQ851926 CTU851926 CJY851926 CAC851926 BQG851926 BGK851926 AWO851926 AMS851926 ACW851926 TA851926 JE851926 K851840 WVQ786390 WLU786390 WBY786390 VSC786390 VIG786390 UYK786390 UOO786390 UES786390 TUW786390 TLA786390 TBE786390 SRI786390 SHM786390 RXQ786390 RNU786390 RDY786390 QUC786390 QKG786390 QAK786390 PQO786390 PGS786390 OWW786390 ONA786390 ODE786390 NTI786390 NJM786390 MZQ786390 MPU786390 MFY786390 LWC786390 LMG786390 LCK786390 KSO786390 KIS786390 JYW786390 JPA786390 JFE786390 IVI786390 ILM786390 IBQ786390 HRU786390 HHY786390 GYC786390 GOG786390 GEK786390 FUO786390 FKS786390 FAW786390 ERA786390 EHE786390 DXI786390 DNM786390 DDQ786390 CTU786390 CJY786390 CAC786390 BQG786390 BGK786390 AWO786390 AMS786390 ACW786390 TA786390 JE786390 K786304 WVQ720854 WLU720854 WBY720854 VSC720854 VIG720854 UYK720854 UOO720854 UES720854 TUW720854 TLA720854 TBE720854 SRI720854 SHM720854 RXQ720854 RNU720854 RDY720854 QUC720854 QKG720854 QAK720854 PQO720854 PGS720854 OWW720854 ONA720854 ODE720854 NTI720854 NJM720854 MZQ720854 MPU720854 MFY720854 LWC720854 LMG720854 LCK720854 KSO720854 KIS720854 JYW720854 JPA720854 JFE720854 IVI720854 ILM720854 IBQ720854 HRU720854 HHY720854 GYC720854 GOG720854 GEK720854 FUO720854 FKS720854 FAW720854 ERA720854 EHE720854 DXI720854 DNM720854 DDQ720854 CTU720854 CJY720854 CAC720854 BQG720854 BGK720854 AWO720854 AMS720854 ACW720854 TA720854 JE720854 K720768 WVQ655318 WLU655318 WBY655318 VSC655318 VIG655318 UYK655318 UOO655318 UES655318 TUW655318 TLA655318 TBE655318 SRI655318 SHM655318 RXQ655318 RNU655318 RDY655318 QUC655318 QKG655318 QAK655318 PQO655318 PGS655318 OWW655318 ONA655318 ODE655318 NTI655318 NJM655318 MZQ655318 MPU655318 MFY655318 LWC655318 LMG655318 LCK655318 KSO655318 KIS655318 JYW655318 JPA655318 JFE655318 IVI655318 ILM655318 IBQ655318 HRU655318 HHY655318 GYC655318 GOG655318 GEK655318 FUO655318 FKS655318 FAW655318 ERA655318 EHE655318 DXI655318 DNM655318 DDQ655318 CTU655318 CJY655318 CAC655318 BQG655318 BGK655318 AWO655318 AMS655318 ACW655318 TA655318 JE655318 K655232 WVQ589782 WLU589782 WBY589782 VSC589782 VIG589782 UYK589782 UOO589782 UES589782 TUW589782 TLA589782 TBE589782 SRI589782 SHM589782 RXQ589782 RNU589782 RDY589782 QUC589782 QKG589782 QAK589782 PQO589782 PGS589782 OWW589782 ONA589782 ODE589782 NTI589782 NJM589782 MZQ589782 MPU589782 MFY589782 LWC589782 LMG589782 LCK589782 KSO589782 KIS589782 JYW589782 JPA589782 JFE589782 IVI589782 ILM589782 IBQ589782 HRU589782 HHY589782 GYC589782 GOG589782 GEK589782 FUO589782 FKS589782 FAW589782 ERA589782 EHE589782 DXI589782 DNM589782 DDQ589782 CTU589782 CJY589782 CAC589782 BQG589782 BGK589782 AWO589782 AMS589782 ACW589782 TA589782 JE589782 K589696 WVQ524246 WLU524246 WBY524246 VSC524246 VIG524246 UYK524246 UOO524246 UES524246 TUW524246 TLA524246 TBE524246 SRI524246 SHM524246 RXQ524246 RNU524246 RDY524246 QUC524246 QKG524246 QAK524246 PQO524246 PGS524246 OWW524246 ONA524246 ODE524246 NTI524246 NJM524246 MZQ524246 MPU524246 MFY524246 LWC524246 LMG524246 LCK524246 KSO524246 KIS524246 JYW524246 JPA524246 JFE524246 IVI524246 ILM524246 IBQ524246 HRU524246 HHY524246 GYC524246 GOG524246 GEK524246 FUO524246 FKS524246 FAW524246 ERA524246 EHE524246 DXI524246 DNM524246 DDQ524246 CTU524246 CJY524246 CAC524246 BQG524246 BGK524246 AWO524246 AMS524246 ACW524246 TA524246 JE524246 K524160 WVQ458710 WLU458710 WBY458710 VSC458710 VIG458710 UYK458710 UOO458710 UES458710 TUW458710 TLA458710 TBE458710 SRI458710 SHM458710 RXQ458710 RNU458710 RDY458710 QUC458710 QKG458710 QAK458710 PQO458710 PGS458710 OWW458710 ONA458710 ODE458710 NTI458710 NJM458710 MZQ458710 MPU458710 MFY458710 LWC458710 LMG458710 LCK458710 KSO458710 KIS458710 JYW458710 JPA458710 JFE458710 IVI458710 ILM458710 IBQ458710 HRU458710 HHY458710 GYC458710 GOG458710 GEK458710 FUO458710 FKS458710 FAW458710 ERA458710 EHE458710 DXI458710 DNM458710 DDQ458710 CTU458710 CJY458710 CAC458710 BQG458710 BGK458710 AWO458710 AMS458710 ACW458710 TA458710 JE458710 K458624 WVQ393174 WLU393174 WBY393174 VSC393174 VIG393174 UYK393174 UOO393174 UES393174 TUW393174 TLA393174 TBE393174 SRI393174 SHM393174 RXQ393174 RNU393174 RDY393174 QUC393174 QKG393174 QAK393174 PQO393174 PGS393174 OWW393174 ONA393174 ODE393174 NTI393174 NJM393174 MZQ393174 MPU393174 MFY393174 LWC393174 LMG393174 LCK393174 KSO393174 KIS393174 JYW393174 JPA393174 JFE393174 IVI393174 ILM393174 IBQ393174 HRU393174 HHY393174 GYC393174 GOG393174 GEK393174 FUO393174 FKS393174 FAW393174 ERA393174 EHE393174 DXI393174 DNM393174 DDQ393174 CTU393174 CJY393174 CAC393174 BQG393174 BGK393174 AWO393174 AMS393174 ACW393174 TA393174 JE393174 K393088 WVQ327638 WLU327638 WBY327638 VSC327638 VIG327638 UYK327638 UOO327638 UES327638 TUW327638 TLA327638 TBE327638 SRI327638 SHM327638 RXQ327638 RNU327638 RDY327638 QUC327638 QKG327638 QAK327638 PQO327638 PGS327638 OWW327638 ONA327638 ODE327638 NTI327638 NJM327638 MZQ327638 MPU327638 MFY327638 LWC327638 LMG327638 LCK327638 KSO327638 KIS327638 JYW327638 JPA327638 JFE327638 IVI327638 ILM327638 IBQ327638 HRU327638 HHY327638 GYC327638 GOG327638 GEK327638 FUO327638 FKS327638 FAW327638 ERA327638 EHE327638 DXI327638 DNM327638 DDQ327638 CTU327638 CJY327638 CAC327638 BQG327638 BGK327638 AWO327638 AMS327638 ACW327638 TA327638 JE327638 K327552 WVQ262102 WLU262102 WBY262102 VSC262102 VIG262102 UYK262102 UOO262102 UES262102 TUW262102 TLA262102 TBE262102 SRI262102 SHM262102 RXQ262102 RNU262102 RDY262102 QUC262102 QKG262102 QAK262102 PQO262102 PGS262102 OWW262102 ONA262102 ODE262102 NTI262102 NJM262102 MZQ262102 MPU262102 MFY262102 LWC262102 LMG262102 LCK262102 KSO262102 KIS262102 JYW262102 JPA262102 JFE262102 IVI262102 ILM262102 IBQ262102 HRU262102 HHY262102 GYC262102 GOG262102 GEK262102 FUO262102 FKS262102 FAW262102 ERA262102 EHE262102 DXI262102 DNM262102 DDQ262102 CTU262102 CJY262102 CAC262102 BQG262102 BGK262102 AWO262102 AMS262102 ACW262102 TA262102 JE262102 K262016 WVQ196566 WLU196566 WBY196566 VSC196566 VIG196566 UYK196566 UOO196566 UES196566 TUW196566 TLA196566 TBE196566 SRI196566 SHM196566 RXQ196566 RNU196566 RDY196566 QUC196566 QKG196566 QAK196566 PQO196566 PGS196566 OWW196566 ONA196566 ODE196566 NTI196566 NJM196566 MZQ196566 MPU196566 MFY196566 LWC196566 LMG196566 LCK196566 KSO196566 KIS196566 JYW196566 JPA196566 JFE196566 IVI196566 ILM196566 IBQ196566 HRU196566 HHY196566 GYC196566 GOG196566 GEK196566 FUO196566 FKS196566 FAW196566 ERA196566 EHE196566 DXI196566 DNM196566 DDQ196566 CTU196566 CJY196566 CAC196566 BQG196566 BGK196566 AWO196566 AMS196566 ACW196566 TA196566 JE196566 K196480 WVQ131030 WLU131030 WBY131030 VSC131030 VIG131030 UYK131030 UOO131030 UES131030 TUW131030 TLA131030 TBE131030 SRI131030 SHM131030 RXQ131030 RNU131030 RDY131030 QUC131030 QKG131030 QAK131030 PQO131030 PGS131030 OWW131030 ONA131030 ODE131030 NTI131030 NJM131030 MZQ131030 MPU131030 MFY131030 LWC131030 LMG131030 LCK131030 KSO131030 KIS131030 JYW131030 JPA131030 JFE131030 IVI131030 ILM131030 IBQ131030 HRU131030 HHY131030 GYC131030 GOG131030 GEK131030 FUO131030 FKS131030 FAW131030 ERA131030 EHE131030 DXI131030 DNM131030 DDQ131030 CTU131030 CJY131030 CAC131030 BQG131030 BGK131030 AWO131030 AMS131030 ACW131030 TA131030 JE131030 K130944 WVQ65494 WLU65494 WBY65494 VSC65494 VIG65494 UYK65494 UOO65494 UES65494 TUW65494 TLA65494 TBE65494 SRI65494 SHM65494 RXQ65494 RNU65494 RDY65494 QUC65494 QKG65494 QAK65494 PQO65494 PGS65494 OWW65494 ONA65494 ODE65494 NTI65494 NJM65494 MZQ65494 MPU65494 MFY65494 LWC65494 LMG65494 LCK65494 KSO65494 KIS65494 JYW65494 JPA65494 JFE65494 IVI65494 ILM65494 IBQ65494 HRU65494 HHY65494 GYC65494 GOG65494 GEK65494 FUO65494 FKS65494 FAW65494 ERA65494 EHE65494 DXI65494 DNM65494 DDQ65494 CTU65494 CJY65494 CAC65494 BQG65494 BGK65494 AWO65494 AMS65494 ACW65494 TA65494 JE65494 K65408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JE13" xr:uid="{9E4ED4D4-D68E-4689-B4A5-0F7956713737}">
      <formula1>$Q$10:$Q$33</formula1>
    </dataValidation>
    <dataValidation type="list" allowBlank="1" showInputMessage="1" showErrorMessage="1" sqref="WVQ982989 WLU982989 WBY982989 VSC982989 VIG982989 UYK982989 UOO982989 UES982989 TUW982989 TLA982989 TBE982989 SRI982989 SHM982989 RXQ982989 RNU982989 RDY982989 QUC982989 QKG982989 QAK982989 PQO982989 PGS982989 OWW982989 ONA982989 ODE982989 NTI982989 NJM982989 MZQ982989 MPU982989 MFY982989 LWC982989 LMG982989 LCK982989 KSO982989 KIS982989 JYW982989 JPA982989 JFE982989 IVI982989 ILM982989 IBQ982989 HRU982989 HHY982989 GYC982989 GOG982989 GEK982989 FUO982989 FKS982989 FAW982989 ERA982989 EHE982989 DXI982989 DNM982989 DDQ982989 CTU982989 CJY982989 CAC982989 BQG982989 BGK982989 AWO982989 AMS982989 ACW982989 TA982989 JE982989 K982903 WVQ917453 WLU917453 WBY917453 VSC917453 VIG917453 UYK917453 UOO917453 UES917453 TUW917453 TLA917453 TBE917453 SRI917453 SHM917453 RXQ917453 RNU917453 RDY917453 QUC917453 QKG917453 QAK917453 PQO917453 PGS917453 OWW917453 ONA917453 ODE917453 NTI917453 NJM917453 MZQ917453 MPU917453 MFY917453 LWC917453 LMG917453 LCK917453 KSO917453 KIS917453 JYW917453 JPA917453 JFE917453 IVI917453 ILM917453 IBQ917453 HRU917453 HHY917453 GYC917453 GOG917453 GEK917453 FUO917453 FKS917453 FAW917453 ERA917453 EHE917453 DXI917453 DNM917453 DDQ917453 CTU917453 CJY917453 CAC917453 BQG917453 BGK917453 AWO917453 AMS917453 ACW917453 TA917453 JE917453 K917367 WVQ851917 WLU851917 WBY851917 VSC851917 VIG851917 UYK851917 UOO851917 UES851917 TUW851917 TLA851917 TBE851917 SRI851917 SHM851917 RXQ851917 RNU851917 RDY851917 QUC851917 QKG851917 QAK851917 PQO851917 PGS851917 OWW851917 ONA851917 ODE851917 NTI851917 NJM851917 MZQ851917 MPU851917 MFY851917 LWC851917 LMG851917 LCK851917 KSO851917 KIS851917 JYW851917 JPA851917 JFE851917 IVI851917 ILM851917 IBQ851917 HRU851917 HHY851917 GYC851917 GOG851917 GEK851917 FUO851917 FKS851917 FAW851917 ERA851917 EHE851917 DXI851917 DNM851917 DDQ851917 CTU851917 CJY851917 CAC851917 BQG851917 BGK851917 AWO851917 AMS851917 ACW851917 TA851917 JE851917 K851831 WVQ786381 WLU786381 WBY786381 VSC786381 VIG786381 UYK786381 UOO786381 UES786381 TUW786381 TLA786381 TBE786381 SRI786381 SHM786381 RXQ786381 RNU786381 RDY786381 QUC786381 QKG786381 QAK786381 PQO786381 PGS786381 OWW786381 ONA786381 ODE786381 NTI786381 NJM786381 MZQ786381 MPU786381 MFY786381 LWC786381 LMG786381 LCK786381 KSO786381 KIS786381 JYW786381 JPA786381 JFE786381 IVI786381 ILM786381 IBQ786381 HRU786381 HHY786381 GYC786381 GOG786381 GEK786381 FUO786381 FKS786381 FAW786381 ERA786381 EHE786381 DXI786381 DNM786381 DDQ786381 CTU786381 CJY786381 CAC786381 BQG786381 BGK786381 AWO786381 AMS786381 ACW786381 TA786381 JE786381 K786295 WVQ720845 WLU720845 WBY720845 VSC720845 VIG720845 UYK720845 UOO720845 UES720845 TUW720845 TLA720845 TBE720845 SRI720845 SHM720845 RXQ720845 RNU720845 RDY720845 QUC720845 QKG720845 QAK720845 PQO720845 PGS720845 OWW720845 ONA720845 ODE720845 NTI720845 NJM720845 MZQ720845 MPU720845 MFY720845 LWC720845 LMG720845 LCK720845 KSO720845 KIS720845 JYW720845 JPA720845 JFE720845 IVI720845 ILM720845 IBQ720845 HRU720845 HHY720845 GYC720845 GOG720845 GEK720845 FUO720845 FKS720845 FAW720845 ERA720845 EHE720845 DXI720845 DNM720845 DDQ720845 CTU720845 CJY720845 CAC720845 BQG720845 BGK720845 AWO720845 AMS720845 ACW720845 TA720845 JE720845 K720759 WVQ655309 WLU655309 WBY655309 VSC655309 VIG655309 UYK655309 UOO655309 UES655309 TUW655309 TLA655309 TBE655309 SRI655309 SHM655309 RXQ655309 RNU655309 RDY655309 QUC655309 QKG655309 QAK655309 PQO655309 PGS655309 OWW655309 ONA655309 ODE655309 NTI655309 NJM655309 MZQ655309 MPU655309 MFY655309 LWC655309 LMG655309 LCK655309 KSO655309 KIS655309 JYW655309 JPA655309 JFE655309 IVI655309 ILM655309 IBQ655309 HRU655309 HHY655309 GYC655309 GOG655309 GEK655309 FUO655309 FKS655309 FAW655309 ERA655309 EHE655309 DXI655309 DNM655309 DDQ655309 CTU655309 CJY655309 CAC655309 BQG655309 BGK655309 AWO655309 AMS655309 ACW655309 TA655309 JE655309 K655223 WVQ589773 WLU589773 WBY589773 VSC589773 VIG589773 UYK589773 UOO589773 UES589773 TUW589773 TLA589773 TBE589773 SRI589773 SHM589773 RXQ589773 RNU589773 RDY589773 QUC589773 QKG589773 QAK589773 PQO589773 PGS589773 OWW589773 ONA589773 ODE589773 NTI589773 NJM589773 MZQ589773 MPU589773 MFY589773 LWC589773 LMG589773 LCK589773 KSO589773 KIS589773 JYW589773 JPA589773 JFE589773 IVI589773 ILM589773 IBQ589773 HRU589773 HHY589773 GYC589773 GOG589773 GEK589773 FUO589773 FKS589773 FAW589773 ERA589773 EHE589773 DXI589773 DNM589773 DDQ589773 CTU589773 CJY589773 CAC589773 BQG589773 BGK589773 AWO589773 AMS589773 ACW589773 TA589773 JE589773 K589687 WVQ524237 WLU524237 WBY524237 VSC524237 VIG524237 UYK524237 UOO524237 UES524237 TUW524237 TLA524237 TBE524237 SRI524237 SHM524237 RXQ524237 RNU524237 RDY524237 QUC524237 QKG524237 QAK524237 PQO524237 PGS524237 OWW524237 ONA524237 ODE524237 NTI524237 NJM524237 MZQ524237 MPU524237 MFY524237 LWC524237 LMG524237 LCK524237 KSO524237 KIS524237 JYW524237 JPA524237 JFE524237 IVI524237 ILM524237 IBQ524237 HRU524237 HHY524237 GYC524237 GOG524237 GEK524237 FUO524237 FKS524237 FAW524237 ERA524237 EHE524237 DXI524237 DNM524237 DDQ524237 CTU524237 CJY524237 CAC524237 BQG524237 BGK524237 AWO524237 AMS524237 ACW524237 TA524237 JE524237 K524151 WVQ458701 WLU458701 WBY458701 VSC458701 VIG458701 UYK458701 UOO458701 UES458701 TUW458701 TLA458701 TBE458701 SRI458701 SHM458701 RXQ458701 RNU458701 RDY458701 QUC458701 QKG458701 QAK458701 PQO458701 PGS458701 OWW458701 ONA458701 ODE458701 NTI458701 NJM458701 MZQ458701 MPU458701 MFY458701 LWC458701 LMG458701 LCK458701 KSO458701 KIS458701 JYW458701 JPA458701 JFE458701 IVI458701 ILM458701 IBQ458701 HRU458701 HHY458701 GYC458701 GOG458701 GEK458701 FUO458701 FKS458701 FAW458701 ERA458701 EHE458701 DXI458701 DNM458701 DDQ458701 CTU458701 CJY458701 CAC458701 BQG458701 BGK458701 AWO458701 AMS458701 ACW458701 TA458701 JE458701 K458615 WVQ393165 WLU393165 WBY393165 VSC393165 VIG393165 UYK393165 UOO393165 UES393165 TUW393165 TLA393165 TBE393165 SRI393165 SHM393165 RXQ393165 RNU393165 RDY393165 QUC393165 QKG393165 QAK393165 PQO393165 PGS393165 OWW393165 ONA393165 ODE393165 NTI393165 NJM393165 MZQ393165 MPU393165 MFY393165 LWC393165 LMG393165 LCK393165 KSO393165 KIS393165 JYW393165 JPA393165 JFE393165 IVI393165 ILM393165 IBQ393165 HRU393165 HHY393165 GYC393165 GOG393165 GEK393165 FUO393165 FKS393165 FAW393165 ERA393165 EHE393165 DXI393165 DNM393165 DDQ393165 CTU393165 CJY393165 CAC393165 BQG393165 BGK393165 AWO393165 AMS393165 ACW393165 TA393165 JE393165 K393079 WVQ327629 WLU327629 WBY327629 VSC327629 VIG327629 UYK327629 UOO327629 UES327629 TUW327629 TLA327629 TBE327629 SRI327629 SHM327629 RXQ327629 RNU327629 RDY327629 QUC327629 QKG327629 QAK327629 PQO327629 PGS327629 OWW327629 ONA327629 ODE327629 NTI327629 NJM327629 MZQ327629 MPU327629 MFY327629 LWC327629 LMG327629 LCK327629 KSO327629 KIS327629 JYW327629 JPA327629 JFE327629 IVI327629 ILM327629 IBQ327629 HRU327629 HHY327629 GYC327629 GOG327629 GEK327629 FUO327629 FKS327629 FAW327629 ERA327629 EHE327629 DXI327629 DNM327629 DDQ327629 CTU327629 CJY327629 CAC327629 BQG327629 BGK327629 AWO327629 AMS327629 ACW327629 TA327629 JE327629 K327543 WVQ262093 WLU262093 WBY262093 VSC262093 VIG262093 UYK262093 UOO262093 UES262093 TUW262093 TLA262093 TBE262093 SRI262093 SHM262093 RXQ262093 RNU262093 RDY262093 QUC262093 QKG262093 QAK262093 PQO262093 PGS262093 OWW262093 ONA262093 ODE262093 NTI262093 NJM262093 MZQ262093 MPU262093 MFY262093 LWC262093 LMG262093 LCK262093 KSO262093 KIS262093 JYW262093 JPA262093 JFE262093 IVI262093 ILM262093 IBQ262093 HRU262093 HHY262093 GYC262093 GOG262093 GEK262093 FUO262093 FKS262093 FAW262093 ERA262093 EHE262093 DXI262093 DNM262093 DDQ262093 CTU262093 CJY262093 CAC262093 BQG262093 BGK262093 AWO262093 AMS262093 ACW262093 TA262093 JE262093 K262007 WVQ196557 WLU196557 WBY196557 VSC196557 VIG196557 UYK196557 UOO196557 UES196557 TUW196557 TLA196557 TBE196557 SRI196557 SHM196557 RXQ196557 RNU196557 RDY196557 QUC196557 QKG196557 QAK196557 PQO196557 PGS196557 OWW196557 ONA196557 ODE196557 NTI196557 NJM196557 MZQ196557 MPU196557 MFY196557 LWC196557 LMG196557 LCK196557 KSO196557 KIS196557 JYW196557 JPA196557 JFE196557 IVI196557 ILM196557 IBQ196557 HRU196557 HHY196557 GYC196557 GOG196557 GEK196557 FUO196557 FKS196557 FAW196557 ERA196557 EHE196557 DXI196557 DNM196557 DDQ196557 CTU196557 CJY196557 CAC196557 BQG196557 BGK196557 AWO196557 AMS196557 ACW196557 TA196557 JE196557 K196471 WVQ131021 WLU131021 WBY131021 VSC131021 VIG131021 UYK131021 UOO131021 UES131021 TUW131021 TLA131021 TBE131021 SRI131021 SHM131021 RXQ131021 RNU131021 RDY131021 QUC131021 QKG131021 QAK131021 PQO131021 PGS131021 OWW131021 ONA131021 ODE131021 NTI131021 NJM131021 MZQ131021 MPU131021 MFY131021 LWC131021 LMG131021 LCK131021 KSO131021 KIS131021 JYW131021 JPA131021 JFE131021 IVI131021 ILM131021 IBQ131021 HRU131021 HHY131021 GYC131021 GOG131021 GEK131021 FUO131021 FKS131021 FAW131021 ERA131021 EHE131021 DXI131021 DNM131021 DDQ131021 CTU131021 CJY131021 CAC131021 BQG131021 BGK131021 AWO131021 AMS131021 ACW131021 TA131021 JE131021 K130935 WVQ65485 WLU65485 WBY65485 VSC65485 VIG65485 UYK65485 UOO65485 UES65485 TUW65485 TLA65485 TBE65485 SRI65485 SHM65485 RXQ65485 RNU65485 RDY65485 QUC65485 QKG65485 QAK65485 PQO65485 PGS65485 OWW65485 ONA65485 ODE65485 NTI65485 NJM65485 MZQ65485 MPU65485 MFY65485 LWC65485 LMG65485 LCK65485 KSO65485 KIS65485 JYW65485 JPA65485 JFE65485 IVI65485 ILM65485 IBQ65485 HRU65485 HHY65485 GYC65485 GOG65485 GEK65485 FUO65485 FKS65485 FAW65485 ERA65485 EHE65485 DXI65485 DNM65485 DDQ65485 CTU65485 CJY65485 CAC65485 BQG65485 BGK65485 AWO65485 AMS65485 ACW65485 TA65485 JE65485 K65399" xr:uid="{EC190C88-A235-4E8F-BCD8-FB0F55270ECF}">
      <formula1>$N$9:$N$9</formula1>
    </dataValidation>
    <dataValidation type="list" allowBlank="1" showInputMessage="1" showErrorMessage="1" sqref="K10" xr:uid="{BE97B9B1-C7CC-4DC3-B08E-29AFBB15EAF6}">
      <formula1>"2025, 2026, 2027"</formula1>
    </dataValidation>
    <dataValidation type="list" allowBlank="1" showInputMessage="1" showErrorMessage="1" sqref="K65404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JE65490 TA65490 ACW65490 AMS65490 AWO65490 BGK65490 BQG65490 CAC65490 CJY65490 CTU65490 DDQ65490 DNM65490 DXI65490 EHE65490 ERA65490 FAW65490 FKS65490 FUO65490 GEK65490 GOG65490 GYC65490 HHY65490 HRU65490 IBQ65490 ILM65490 IVI65490 JFE65490 JPA65490 JYW65490 KIS65490 KSO65490 LCK65490 LMG65490 LWC65490 MFY65490 MPU65490 MZQ65490 NJM65490 NTI65490 ODE65490 ONA65490 OWW65490 PGS65490 PQO65490 QAK65490 QKG65490 QUC65490 RDY65490 RNU65490 RXQ65490 SHM65490 SRI65490 TBE65490 TLA65490 TUW65490 UES65490 UOO65490 UYK65490 VIG65490 VSC65490 WBY65490 WLU65490 WVQ65490 K130940 JE131026 TA131026 ACW131026 AMS131026 AWO131026 BGK131026 BQG131026 CAC131026 CJY131026 CTU131026 DDQ131026 DNM131026 DXI131026 EHE131026 ERA131026 FAW131026 FKS131026 FUO131026 GEK131026 GOG131026 GYC131026 HHY131026 HRU131026 IBQ131026 ILM131026 IVI131026 JFE131026 JPA131026 JYW131026 KIS131026 KSO131026 LCK131026 LMG131026 LWC131026 MFY131026 MPU131026 MZQ131026 NJM131026 NTI131026 ODE131026 ONA131026 OWW131026 PGS131026 PQO131026 QAK131026 QKG131026 QUC131026 RDY131026 RNU131026 RXQ131026 SHM131026 SRI131026 TBE131026 TLA131026 TUW131026 UES131026 UOO131026 UYK131026 VIG131026 VSC131026 WBY131026 WLU131026 WVQ131026 K196476 JE196562 TA196562 ACW196562 AMS196562 AWO196562 BGK196562 BQG196562 CAC196562 CJY196562 CTU196562 DDQ196562 DNM196562 DXI196562 EHE196562 ERA196562 FAW196562 FKS196562 FUO196562 GEK196562 GOG196562 GYC196562 HHY196562 HRU196562 IBQ196562 ILM196562 IVI196562 JFE196562 JPA196562 JYW196562 KIS196562 KSO196562 LCK196562 LMG196562 LWC196562 MFY196562 MPU196562 MZQ196562 NJM196562 NTI196562 ODE196562 ONA196562 OWW196562 PGS196562 PQO196562 QAK196562 QKG196562 QUC196562 RDY196562 RNU196562 RXQ196562 SHM196562 SRI196562 TBE196562 TLA196562 TUW196562 UES196562 UOO196562 UYK196562 VIG196562 VSC196562 WBY196562 WLU196562 WVQ196562 K262012 JE262098 TA262098 ACW262098 AMS262098 AWO262098 BGK262098 BQG262098 CAC262098 CJY262098 CTU262098 DDQ262098 DNM262098 DXI262098 EHE262098 ERA262098 FAW262098 FKS262098 FUO262098 GEK262098 GOG262098 GYC262098 HHY262098 HRU262098 IBQ262098 ILM262098 IVI262098 JFE262098 JPA262098 JYW262098 KIS262098 KSO262098 LCK262098 LMG262098 LWC262098 MFY262098 MPU262098 MZQ262098 NJM262098 NTI262098 ODE262098 ONA262098 OWW262098 PGS262098 PQO262098 QAK262098 QKG262098 QUC262098 RDY262098 RNU262098 RXQ262098 SHM262098 SRI262098 TBE262098 TLA262098 TUW262098 UES262098 UOO262098 UYK262098 VIG262098 VSC262098 WBY262098 WLU262098 WVQ262098 K327548 JE327634 TA327634 ACW327634 AMS327634 AWO327634 BGK327634 BQG327634 CAC327634 CJY327634 CTU327634 DDQ327634 DNM327634 DXI327634 EHE327634 ERA327634 FAW327634 FKS327634 FUO327634 GEK327634 GOG327634 GYC327634 HHY327634 HRU327634 IBQ327634 ILM327634 IVI327634 JFE327634 JPA327634 JYW327634 KIS327634 KSO327634 LCK327634 LMG327634 LWC327634 MFY327634 MPU327634 MZQ327634 NJM327634 NTI327634 ODE327634 ONA327634 OWW327634 PGS327634 PQO327634 QAK327634 QKG327634 QUC327634 RDY327634 RNU327634 RXQ327634 SHM327634 SRI327634 TBE327634 TLA327634 TUW327634 UES327634 UOO327634 UYK327634 VIG327634 VSC327634 WBY327634 WLU327634 WVQ327634 K393084 JE393170 TA393170 ACW393170 AMS393170 AWO393170 BGK393170 BQG393170 CAC393170 CJY393170 CTU393170 DDQ393170 DNM393170 DXI393170 EHE393170 ERA393170 FAW393170 FKS393170 FUO393170 GEK393170 GOG393170 GYC393170 HHY393170 HRU393170 IBQ393170 ILM393170 IVI393170 JFE393170 JPA393170 JYW393170 KIS393170 KSO393170 LCK393170 LMG393170 LWC393170 MFY393170 MPU393170 MZQ393170 NJM393170 NTI393170 ODE393170 ONA393170 OWW393170 PGS393170 PQO393170 QAK393170 QKG393170 QUC393170 RDY393170 RNU393170 RXQ393170 SHM393170 SRI393170 TBE393170 TLA393170 TUW393170 UES393170 UOO393170 UYK393170 VIG393170 VSC393170 WBY393170 WLU393170 WVQ393170 K458620 JE458706 TA458706 ACW458706 AMS458706 AWO458706 BGK458706 BQG458706 CAC458706 CJY458706 CTU458706 DDQ458706 DNM458706 DXI458706 EHE458706 ERA458706 FAW458706 FKS458706 FUO458706 GEK458706 GOG458706 GYC458706 HHY458706 HRU458706 IBQ458706 ILM458706 IVI458706 JFE458706 JPA458706 JYW458706 KIS458706 KSO458706 LCK458706 LMG458706 LWC458706 MFY458706 MPU458706 MZQ458706 NJM458706 NTI458706 ODE458706 ONA458706 OWW458706 PGS458706 PQO458706 QAK458706 QKG458706 QUC458706 RDY458706 RNU458706 RXQ458706 SHM458706 SRI458706 TBE458706 TLA458706 TUW458706 UES458706 UOO458706 UYK458706 VIG458706 VSC458706 WBY458706 WLU458706 WVQ458706 K524156 JE524242 TA524242 ACW524242 AMS524242 AWO524242 BGK524242 BQG524242 CAC524242 CJY524242 CTU524242 DDQ524242 DNM524242 DXI524242 EHE524242 ERA524242 FAW524242 FKS524242 FUO524242 GEK524242 GOG524242 GYC524242 HHY524242 HRU524242 IBQ524242 ILM524242 IVI524242 JFE524242 JPA524242 JYW524242 KIS524242 KSO524242 LCK524242 LMG524242 LWC524242 MFY524242 MPU524242 MZQ524242 NJM524242 NTI524242 ODE524242 ONA524242 OWW524242 PGS524242 PQO524242 QAK524242 QKG524242 QUC524242 RDY524242 RNU524242 RXQ524242 SHM524242 SRI524242 TBE524242 TLA524242 TUW524242 UES524242 UOO524242 UYK524242 VIG524242 VSC524242 WBY524242 WLU524242 WVQ524242 K589692 JE589778 TA589778 ACW589778 AMS589778 AWO589778 BGK589778 BQG589778 CAC589778 CJY589778 CTU589778 DDQ589778 DNM589778 DXI589778 EHE589778 ERA589778 FAW589778 FKS589778 FUO589778 GEK589778 GOG589778 GYC589778 HHY589778 HRU589778 IBQ589778 ILM589778 IVI589778 JFE589778 JPA589778 JYW589778 KIS589778 KSO589778 LCK589778 LMG589778 LWC589778 MFY589778 MPU589778 MZQ589778 NJM589778 NTI589778 ODE589778 ONA589778 OWW589778 PGS589778 PQO589778 QAK589778 QKG589778 QUC589778 RDY589778 RNU589778 RXQ589778 SHM589778 SRI589778 TBE589778 TLA589778 TUW589778 UES589778 UOO589778 UYK589778 VIG589778 VSC589778 WBY589778 WLU589778 WVQ589778 K655228 JE655314 TA655314 ACW655314 AMS655314 AWO655314 BGK655314 BQG655314 CAC655314 CJY655314 CTU655314 DDQ655314 DNM655314 DXI655314 EHE655314 ERA655314 FAW655314 FKS655314 FUO655314 GEK655314 GOG655314 GYC655314 HHY655314 HRU655314 IBQ655314 ILM655314 IVI655314 JFE655314 JPA655314 JYW655314 KIS655314 KSO655314 LCK655314 LMG655314 LWC655314 MFY655314 MPU655314 MZQ655314 NJM655314 NTI655314 ODE655314 ONA655314 OWW655314 PGS655314 PQO655314 QAK655314 QKG655314 QUC655314 RDY655314 RNU655314 RXQ655314 SHM655314 SRI655314 TBE655314 TLA655314 TUW655314 UES655314 UOO655314 UYK655314 VIG655314 VSC655314 WBY655314 WLU655314 WVQ655314 K720764 JE720850 TA720850 ACW720850 AMS720850 AWO720850 BGK720850 BQG720850 CAC720850 CJY720850 CTU720850 DDQ720850 DNM720850 DXI720850 EHE720850 ERA720850 FAW720850 FKS720850 FUO720850 GEK720850 GOG720850 GYC720850 HHY720850 HRU720850 IBQ720850 ILM720850 IVI720850 JFE720850 JPA720850 JYW720850 KIS720850 KSO720850 LCK720850 LMG720850 LWC720850 MFY720850 MPU720850 MZQ720850 NJM720850 NTI720850 ODE720850 ONA720850 OWW720850 PGS720850 PQO720850 QAK720850 QKG720850 QUC720850 RDY720850 RNU720850 RXQ720850 SHM720850 SRI720850 TBE720850 TLA720850 TUW720850 UES720850 UOO720850 UYK720850 VIG720850 VSC720850 WBY720850 WLU720850 WVQ720850 K786300 JE786386 TA786386 ACW786386 AMS786386 AWO786386 BGK786386 BQG786386 CAC786386 CJY786386 CTU786386 DDQ786386 DNM786386 DXI786386 EHE786386 ERA786386 FAW786386 FKS786386 FUO786386 GEK786386 GOG786386 GYC786386 HHY786386 HRU786386 IBQ786386 ILM786386 IVI786386 JFE786386 JPA786386 JYW786386 KIS786386 KSO786386 LCK786386 LMG786386 LWC786386 MFY786386 MPU786386 MZQ786386 NJM786386 NTI786386 ODE786386 ONA786386 OWW786386 PGS786386 PQO786386 QAK786386 QKG786386 QUC786386 RDY786386 RNU786386 RXQ786386 SHM786386 SRI786386 TBE786386 TLA786386 TUW786386 UES786386 UOO786386 UYK786386 VIG786386 VSC786386 WBY786386 WLU786386 WVQ786386 K851836 JE851922 TA851922 ACW851922 AMS851922 AWO851922 BGK851922 BQG851922 CAC851922 CJY851922 CTU851922 DDQ851922 DNM851922 DXI851922 EHE851922 ERA851922 FAW851922 FKS851922 FUO851922 GEK851922 GOG851922 GYC851922 HHY851922 HRU851922 IBQ851922 ILM851922 IVI851922 JFE851922 JPA851922 JYW851922 KIS851922 KSO851922 LCK851922 LMG851922 LWC851922 MFY851922 MPU851922 MZQ851922 NJM851922 NTI851922 ODE851922 ONA851922 OWW851922 PGS851922 PQO851922 QAK851922 QKG851922 QUC851922 RDY851922 RNU851922 RXQ851922 SHM851922 SRI851922 TBE851922 TLA851922 TUW851922 UES851922 UOO851922 UYK851922 VIG851922 VSC851922 WBY851922 WLU851922 WVQ851922 K917372 JE917458 TA917458 ACW917458 AMS917458 AWO917458 BGK917458 BQG917458 CAC917458 CJY917458 CTU917458 DDQ917458 DNM917458 DXI917458 EHE917458 ERA917458 FAW917458 FKS917458 FUO917458 GEK917458 GOG917458 GYC917458 HHY917458 HRU917458 IBQ917458 ILM917458 IVI917458 JFE917458 JPA917458 JYW917458 KIS917458 KSO917458 LCK917458 LMG917458 LWC917458 MFY917458 MPU917458 MZQ917458 NJM917458 NTI917458 ODE917458 ONA917458 OWW917458 PGS917458 PQO917458 QAK917458 QKG917458 QUC917458 RDY917458 RNU917458 RXQ917458 SHM917458 SRI917458 TBE917458 TLA917458 TUW917458 UES917458 UOO917458 UYK917458 VIG917458 VSC917458 WBY917458 WLU917458 WVQ917458 K982908 JE982994 TA982994 ACW982994 AMS982994 AWO982994 BGK982994 BQG982994 CAC982994 CJY982994 CTU982994 DDQ982994 DNM982994 DXI982994 EHE982994 ERA982994 FAW982994 FKS982994 FUO982994 GEK982994 GOG982994 GYC982994 HHY982994 HRU982994 IBQ982994 ILM982994 IVI982994 JFE982994 JPA982994 JYW982994 KIS982994 KSO982994 LCK982994 LMG982994 LWC982994 MFY982994 MPU982994 MZQ982994 NJM982994 NTI982994 ODE982994 ONA982994 OWW982994 PGS982994 PQO982994 QAK982994 QKG982994 QUC982994 RDY982994 RNU982994 RXQ982994 SHM982994 SRI982994 TBE982994 TLA982994 TUW982994 UES982994 UOO982994 UYK982994 VIG982994 VSC982994 WBY982994 WLU982994 WVQ982994" xr:uid="{ED1123BC-7C65-48D3-B126-13BC27DA00D8}">
      <formula1>$N$11:$N$22</formula1>
    </dataValidation>
    <dataValidation type="list" allowBlank="1" showInputMessage="1" showErrorMessage="1" sqref="K65400 K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E65486 TA65486 ACW65486 AMS65486 AWO65486 BGK65486 BQG65486 CAC65486 CJY65486 CTU65486 DDQ65486 DNM65486 DXI65486 EHE65486 ERA65486 FAW65486 FKS65486 FUO65486 GEK65486 GOG65486 GYC65486 HHY65486 HRU65486 IBQ65486 ILM65486 IVI65486 JFE65486 JPA65486 JYW65486 KIS65486 KSO65486 LCK65486 LMG65486 LWC65486 MFY65486 MPU65486 MZQ65486 NJM65486 NTI65486 ODE65486 ONA65486 OWW65486 PGS65486 PQO65486 QAK65486 QKG65486 QUC65486 RDY65486 RNU65486 RXQ65486 SHM65486 SRI65486 TBE65486 TLA65486 TUW65486 UES65486 UOO65486 UYK65486 VIG65486 VSC65486 WBY65486 WLU65486 WVQ65486 K130936 JE131022 TA131022 ACW131022 AMS131022 AWO131022 BGK131022 BQG131022 CAC131022 CJY131022 CTU131022 DDQ131022 DNM131022 DXI131022 EHE131022 ERA131022 FAW131022 FKS131022 FUO131022 GEK131022 GOG131022 GYC131022 HHY131022 HRU131022 IBQ131022 ILM131022 IVI131022 JFE131022 JPA131022 JYW131022 KIS131022 KSO131022 LCK131022 LMG131022 LWC131022 MFY131022 MPU131022 MZQ131022 NJM131022 NTI131022 ODE131022 ONA131022 OWW131022 PGS131022 PQO131022 QAK131022 QKG131022 QUC131022 RDY131022 RNU131022 RXQ131022 SHM131022 SRI131022 TBE131022 TLA131022 TUW131022 UES131022 UOO131022 UYK131022 VIG131022 VSC131022 WBY131022 WLU131022 WVQ131022 K196472 JE196558 TA196558 ACW196558 AMS196558 AWO196558 BGK196558 BQG196558 CAC196558 CJY196558 CTU196558 DDQ196558 DNM196558 DXI196558 EHE196558 ERA196558 FAW196558 FKS196558 FUO196558 GEK196558 GOG196558 GYC196558 HHY196558 HRU196558 IBQ196558 ILM196558 IVI196558 JFE196558 JPA196558 JYW196558 KIS196558 KSO196558 LCK196558 LMG196558 LWC196558 MFY196558 MPU196558 MZQ196558 NJM196558 NTI196558 ODE196558 ONA196558 OWW196558 PGS196558 PQO196558 QAK196558 QKG196558 QUC196558 RDY196558 RNU196558 RXQ196558 SHM196558 SRI196558 TBE196558 TLA196558 TUW196558 UES196558 UOO196558 UYK196558 VIG196558 VSC196558 WBY196558 WLU196558 WVQ196558 K262008 JE262094 TA262094 ACW262094 AMS262094 AWO262094 BGK262094 BQG262094 CAC262094 CJY262094 CTU262094 DDQ262094 DNM262094 DXI262094 EHE262094 ERA262094 FAW262094 FKS262094 FUO262094 GEK262094 GOG262094 GYC262094 HHY262094 HRU262094 IBQ262094 ILM262094 IVI262094 JFE262094 JPA262094 JYW262094 KIS262094 KSO262094 LCK262094 LMG262094 LWC262094 MFY262094 MPU262094 MZQ262094 NJM262094 NTI262094 ODE262094 ONA262094 OWW262094 PGS262094 PQO262094 QAK262094 QKG262094 QUC262094 RDY262094 RNU262094 RXQ262094 SHM262094 SRI262094 TBE262094 TLA262094 TUW262094 UES262094 UOO262094 UYK262094 VIG262094 VSC262094 WBY262094 WLU262094 WVQ262094 K327544 JE327630 TA327630 ACW327630 AMS327630 AWO327630 BGK327630 BQG327630 CAC327630 CJY327630 CTU327630 DDQ327630 DNM327630 DXI327630 EHE327630 ERA327630 FAW327630 FKS327630 FUO327630 GEK327630 GOG327630 GYC327630 HHY327630 HRU327630 IBQ327630 ILM327630 IVI327630 JFE327630 JPA327630 JYW327630 KIS327630 KSO327630 LCK327630 LMG327630 LWC327630 MFY327630 MPU327630 MZQ327630 NJM327630 NTI327630 ODE327630 ONA327630 OWW327630 PGS327630 PQO327630 QAK327630 QKG327630 QUC327630 RDY327630 RNU327630 RXQ327630 SHM327630 SRI327630 TBE327630 TLA327630 TUW327630 UES327630 UOO327630 UYK327630 VIG327630 VSC327630 WBY327630 WLU327630 WVQ327630 K393080 JE393166 TA393166 ACW393166 AMS393166 AWO393166 BGK393166 BQG393166 CAC393166 CJY393166 CTU393166 DDQ393166 DNM393166 DXI393166 EHE393166 ERA393166 FAW393166 FKS393166 FUO393166 GEK393166 GOG393166 GYC393166 HHY393166 HRU393166 IBQ393166 ILM393166 IVI393166 JFE393166 JPA393166 JYW393166 KIS393166 KSO393166 LCK393166 LMG393166 LWC393166 MFY393166 MPU393166 MZQ393166 NJM393166 NTI393166 ODE393166 ONA393166 OWW393166 PGS393166 PQO393166 QAK393166 QKG393166 QUC393166 RDY393166 RNU393166 RXQ393166 SHM393166 SRI393166 TBE393166 TLA393166 TUW393166 UES393166 UOO393166 UYK393166 VIG393166 VSC393166 WBY393166 WLU393166 WVQ393166 K458616 JE458702 TA458702 ACW458702 AMS458702 AWO458702 BGK458702 BQG458702 CAC458702 CJY458702 CTU458702 DDQ458702 DNM458702 DXI458702 EHE458702 ERA458702 FAW458702 FKS458702 FUO458702 GEK458702 GOG458702 GYC458702 HHY458702 HRU458702 IBQ458702 ILM458702 IVI458702 JFE458702 JPA458702 JYW458702 KIS458702 KSO458702 LCK458702 LMG458702 LWC458702 MFY458702 MPU458702 MZQ458702 NJM458702 NTI458702 ODE458702 ONA458702 OWW458702 PGS458702 PQO458702 QAK458702 QKG458702 QUC458702 RDY458702 RNU458702 RXQ458702 SHM458702 SRI458702 TBE458702 TLA458702 TUW458702 UES458702 UOO458702 UYK458702 VIG458702 VSC458702 WBY458702 WLU458702 WVQ458702 K524152 JE524238 TA524238 ACW524238 AMS524238 AWO524238 BGK524238 BQG524238 CAC524238 CJY524238 CTU524238 DDQ524238 DNM524238 DXI524238 EHE524238 ERA524238 FAW524238 FKS524238 FUO524238 GEK524238 GOG524238 GYC524238 HHY524238 HRU524238 IBQ524238 ILM524238 IVI524238 JFE524238 JPA524238 JYW524238 KIS524238 KSO524238 LCK524238 LMG524238 LWC524238 MFY524238 MPU524238 MZQ524238 NJM524238 NTI524238 ODE524238 ONA524238 OWW524238 PGS524238 PQO524238 QAK524238 QKG524238 QUC524238 RDY524238 RNU524238 RXQ524238 SHM524238 SRI524238 TBE524238 TLA524238 TUW524238 UES524238 UOO524238 UYK524238 VIG524238 VSC524238 WBY524238 WLU524238 WVQ524238 K589688 JE589774 TA589774 ACW589774 AMS589774 AWO589774 BGK589774 BQG589774 CAC589774 CJY589774 CTU589774 DDQ589774 DNM589774 DXI589774 EHE589774 ERA589774 FAW589774 FKS589774 FUO589774 GEK589774 GOG589774 GYC589774 HHY589774 HRU589774 IBQ589774 ILM589774 IVI589774 JFE589774 JPA589774 JYW589774 KIS589774 KSO589774 LCK589774 LMG589774 LWC589774 MFY589774 MPU589774 MZQ589774 NJM589774 NTI589774 ODE589774 ONA589774 OWW589774 PGS589774 PQO589774 QAK589774 QKG589774 QUC589774 RDY589774 RNU589774 RXQ589774 SHM589774 SRI589774 TBE589774 TLA589774 TUW589774 UES589774 UOO589774 UYK589774 VIG589774 VSC589774 WBY589774 WLU589774 WVQ589774 K655224 JE655310 TA655310 ACW655310 AMS655310 AWO655310 BGK655310 BQG655310 CAC655310 CJY655310 CTU655310 DDQ655310 DNM655310 DXI655310 EHE655310 ERA655310 FAW655310 FKS655310 FUO655310 GEK655310 GOG655310 GYC655310 HHY655310 HRU655310 IBQ655310 ILM655310 IVI655310 JFE655310 JPA655310 JYW655310 KIS655310 KSO655310 LCK655310 LMG655310 LWC655310 MFY655310 MPU655310 MZQ655310 NJM655310 NTI655310 ODE655310 ONA655310 OWW655310 PGS655310 PQO655310 QAK655310 QKG655310 QUC655310 RDY655310 RNU655310 RXQ655310 SHM655310 SRI655310 TBE655310 TLA655310 TUW655310 UES655310 UOO655310 UYK655310 VIG655310 VSC655310 WBY655310 WLU655310 WVQ655310 K720760 JE720846 TA720846 ACW720846 AMS720846 AWO720846 BGK720846 BQG720846 CAC720846 CJY720846 CTU720846 DDQ720846 DNM720846 DXI720846 EHE720846 ERA720846 FAW720846 FKS720846 FUO720846 GEK720846 GOG720846 GYC720846 HHY720846 HRU720846 IBQ720846 ILM720846 IVI720846 JFE720846 JPA720846 JYW720846 KIS720846 KSO720846 LCK720846 LMG720846 LWC720846 MFY720846 MPU720846 MZQ720846 NJM720846 NTI720846 ODE720846 ONA720846 OWW720846 PGS720846 PQO720846 QAK720846 QKG720846 QUC720846 RDY720846 RNU720846 RXQ720846 SHM720846 SRI720846 TBE720846 TLA720846 TUW720846 UES720846 UOO720846 UYK720846 VIG720846 VSC720846 WBY720846 WLU720846 WVQ720846 K786296 JE786382 TA786382 ACW786382 AMS786382 AWO786382 BGK786382 BQG786382 CAC786382 CJY786382 CTU786382 DDQ786382 DNM786382 DXI786382 EHE786382 ERA786382 FAW786382 FKS786382 FUO786382 GEK786382 GOG786382 GYC786382 HHY786382 HRU786382 IBQ786382 ILM786382 IVI786382 JFE786382 JPA786382 JYW786382 KIS786382 KSO786382 LCK786382 LMG786382 LWC786382 MFY786382 MPU786382 MZQ786382 NJM786382 NTI786382 ODE786382 ONA786382 OWW786382 PGS786382 PQO786382 QAK786382 QKG786382 QUC786382 RDY786382 RNU786382 RXQ786382 SHM786382 SRI786382 TBE786382 TLA786382 TUW786382 UES786382 UOO786382 UYK786382 VIG786382 VSC786382 WBY786382 WLU786382 WVQ786382 K851832 JE851918 TA851918 ACW851918 AMS851918 AWO851918 BGK851918 BQG851918 CAC851918 CJY851918 CTU851918 DDQ851918 DNM851918 DXI851918 EHE851918 ERA851918 FAW851918 FKS851918 FUO851918 GEK851918 GOG851918 GYC851918 HHY851918 HRU851918 IBQ851918 ILM851918 IVI851918 JFE851918 JPA851918 JYW851918 KIS851918 KSO851918 LCK851918 LMG851918 LWC851918 MFY851918 MPU851918 MZQ851918 NJM851918 NTI851918 ODE851918 ONA851918 OWW851918 PGS851918 PQO851918 QAK851918 QKG851918 QUC851918 RDY851918 RNU851918 RXQ851918 SHM851918 SRI851918 TBE851918 TLA851918 TUW851918 UES851918 UOO851918 UYK851918 VIG851918 VSC851918 WBY851918 WLU851918 WVQ851918 K917368 JE917454 TA917454 ACW917454 AMS917454 AWO917454 BGK917454 BQG917454 CAC917454 CJY917454 CTU917454 DDQ917454 DNM917454 DXI917454 EHE917454 ERA917454 FAW917454 FKS917454 FUO917454 GEK917454 GOG917454 GYC917454 HHY917454 HRU917454 IBQ917454 ILM917454 IVI917454 JFE917454 JPA917454 JYW917454 KIS917454 KSO917454 LCK917454 LMG917454 LWC917454 MFY917454 MPU917454 MZQ917454 NJM917454 NTI917454 ODE917454 ONA917454 OWW917454 PGS917454 PQO917454 QAK917454 QKG917454 QUC917454 RDY917454 RNU917454 RXQ917454 SHM917454 SRI917454 TBE917454 TLA917454 TUW917454 UES917454 UOO917454 UYK917454 VIG917454 VSC917454 WBY917454 WLU917454 WVQ917454 K982904 JE982990 TA982990 ACW982990 AMS982990 AWO982990 BGK982990 BQG982990 CAC982990 CJY982990 CTU982990 DDQ982990 DNM982990 DXI982990 EHE982990 ERA982990 FAW982990 FKS982990 FUO982990 GEK982990 GOG982990 GYC982990 HHY982990 HRU982990 IBQ982990 ILM982990 IVI982990 JFE982990 JPA982990 JYW982990 KIS982990 KSO982990 LCK982990 LMG982990 LWC982990 MFY982990 MPU982990 MZQ982990 NJM982990 NTI982990 ODE982990 ONA982990 OWW982990 PGS982990 PQO982990 QAK982990 QKG982990 QUC982990 RDY982990 RNU982990 RXQ982990 SHM982990 SRI982990 TBE982990 TLA982990 TUW982990 UES982990 UOO982990 UYK982990 VIG982990 VSC982990 WBY982990 WLU982990 WVQ982990" xr:uid="{20BDBEBA-AF0C-4279-B3C0-3967095AD37C}">
      <formula1>$M$11:$M$22</formula1>
    </dataValidation>
    <dataValidation type="list" allowBlank="1" showInputMessage="1" showErrorMessage="1" sqref="K15" xr:uid="{F190972A-FE39-44FB-BD0C-476D51CC3A3D}">
      <formula1>$N$14:$N$50</formula1>
    </dataValidation>
  </dataValidations>
  <hyperlinks>
    <hyperlink ref="P8:S8" r:id="rId1" display="Posted Price" xr:uid="{2F25F3B4-FCC9-4698-8BBD-EB484F0BC722}"/>
  </hyperlinks>
  <printOptions horizontalCentered="1"/>
  <pageMargins left="0.25" right="0.25" top="0.75" bottom="0.75" header="0.3" footer="0.3"/>
  <pageSetup scale="49" orientation="landscape" horizontalDpi="4294967295" r:id="rId2"/>
  <rowBreaks count="3" manualBreakCount="3">
    <brk id="29" min="1" max="7" man="1"/>
    <brk id="79" min="1" max="7" man="1"/>
    <brk id="102" min="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2C25D-DFEA-49DB-BB15-32BA8E2F66BB}">
  <dimension ref="B1:Z146"/>
  <sheetViews>
    <sheetView showGridLines="0" zoomScaleNormal="100" workbookViewId="0">
      <selection activeCell="F64" sqref="F64"/>
    </sheetView>
  </sheetViews>
  <sheetFormatPr defaultRowHeight="12.75" x14ac:dyDescent="0.2"/>
  <cols>
    <col min="1" max="1" width="4.140625" style="1" customWidth="1"/>
    <col min="2" max="2" width="25.42578125" style="1" customWidth="1"/>
    <col min="3" max="3" width="35" style="1" customWidth="1"/>
    <col min="4" max="4" width="17.42578125" style="1" customWidth="1"/>
    <col min="5" max="5" width="17.28515625" style="1" customWidth="1"/>
    <col min="6" max="6" width="23.7109375" style="1" customWidth="1"/>
    <col min="7" max="7" width="25.42578125" style="1" customWidth="1"/>
    <col min="8" max="8" width="19" style="1" customWidth="1"/>
    <col min="9" max="9" width="6.5703125" style="1" customWidth="1"/>
    <col min="10" max="10" width="33.5703125" style="3" hidden="1" customWidth="1"/>
    <col min="11" max="11" width="20.42578125" style="3" hidden="1" customWidth="1"/>
    <col min="12" max="12" width="4.28515625" style="3" hidden="1" customWidth="1"/>
    <col min="13" max="13" width="22" style="1" hidden="1" customWidth="1"/>
    <col min="14" max="14" width="22.28515625" style="1" hidden="1" customWidth="1"/>
    <col min="15" max="15" width="4.28515625" style="1" hidden="1" customWidth="1"/>
    <col min="16" max="17" width="18.7109375" style="2" hidden="1" customWidth="1"/>
    <col min="18" max="18" width="20.42578125" style="2" hidden="1" customWidth="1"/>
    <col min="19" max="19" width="17.42578125" style="2" hidden="1" customWidth="1"/>
    <col min="20" max="20" width="4.28515625" style="1" hidden="1" customWidth="1"/>
    <col min="21" max="21" width="4" style="1" hidden="1" customWidth="1"/>
    <col min="22" max="22" width="13.7109375" style="1" customWidth="1"/>
    <col min="23" max="51" width="9.28515625" style="1" customWidth="1"/>
    <col min="52" max="255" width="8.7109375" style="1"/>
    <col min="256" max="256" width="25.42578125" style="1" customWidth="1"/>
    <col min="257" max="257" width="32.7109375" style="1" customWidth="1"/>
    <col min="258" max="258" width="17.42578125" style="1" customWidth="1"/>
    <col min="259" max="259" width="17.28515625" style="1" customWidth="1"/>
    <col min="260" max="260" width="23.7109375" style="1" customWidth="1"/>
    <col min="261" max="261" width="25.42578125" style="1" customWidth="1"/>
    <col min="262" max="262" width="19" style="1" customWidth="1"/>
    <col min="263" max="263" width="6.5703125" style="1" customWidth="1"/>
    <col min="264" max="279" width="0" style="1" hidden="1" customWidth="1"/>
    <col min="280" max="511" width="8.7109375" style="1"/>
    <col min="512" max="512" width="25.42578125" style="1" customWidth="1"/>
    <col min="513" max="513" width="32.7109375" style="1" customWidth="1"/>
    <col min="514" max="514" width="17.42578125" style="1" customWidth="1"/>
    <col min="515" max="515" width="17.28515625" style="1" customWidth="1"/>
    <col min="516" max="516" width="23.7109375" style="1" customWidth="1"/>
    <col min="517" max="517" width="25.42578125" style="1" customWidth="1"/>
    <col min="518" max="518" width="19" style="1" customWidth="1"/>
    <col min="519" max="519" width="6.5703125" style="1" customWidth="1"/>
    <col min="520" max="535" width="0" style="1" hidden="1" customWidth="1"/>
    <col min="536" max="767" width="8.7109375" style="1"/>
    <col min="768" max="768" width="25.42578125" style="1" customWidth="1"/>
    <col min="769" max="769" width="32.7109375" style="1" customWidth="1"/>
    <col min="770" max="770" width="17.42578125" style="1" customWidth="1"/>
    <col min="771" max="771" width="17.28515625" style="1" customWidth="1"/>
    <col min="772" max="772" width="23.7109375" style="1" customWidth="1"/>
    <col min="773" max="773" width="25.42578125" style="1" customWidth="1"/>
    <col min="774" max="774" width="19" style="1" customWidth="1"/>
    <col min="775" max="775" width="6.5703125" style="1" customWidth="1"/>
    <col min="776" max="791" width="0" style="1" hidden="1" customWidth="1"/>
    <col min="792" max="1023" width="8.7109375" style="1"/>
    <col min="1024" max="1024" width="25.42578125" style="1" customWidth="1"/>
    <col min="1025" max="1025" width="32.7109375" style="1" customWidth="1"/>
    <col min="1026" max="1026" width="17.42578125" style="1" customWidth="1"/>
    <col min="1027" max="1027" width="17.28515625" style="1" customWidth="1"/>
    <col min="1028" max="1028" width="23.7109375" style="1" customWidth="1"/>
    <col min="1029" max="1029" width="25.42578125" style="1" customWidth="1"/>
    <col min="1030" max="1030" width="19" style="1" customWidth="1"/>
    <col min="1031" max="1031" width="6.5703125" style="1" customWidth="1"/>
    <col min="1032" max="1047" width="0" style="1" hidden="1" customWidth="1"/>
    <col min="1048" max="1279" width="8.7109375" style="1"/>
    <col min="1280" max="1280" width="25.42578125" style="1" customWidth="1"/>
    <col min="1281" max="1281" width="32.7109375" style="1" customWidth="1"/>
    <col min="1282" max="1282" width="17.42578125" style="1" customWidth="1"/>
    <col min="1283" max="1283" width="17.28515625" style="1" customWidth="1"/>
    <col min="1284" max="1284" width="23.7109375" style="1" customWidth="1"/>
    <col min="1285" max="1285" width="25.42578125" style="1" customWidth="1"/>
    <col min="1286" max="1286" width="19" style="1" customWidth="1"/>
    <col min="1287" max="1287" width="6.5703125" style="1" customWidth="1"/>
    <col min="1288" max="1303" width="0" style="1" hidden="1" customWidth="1"/>
    <col min="1304" max="1535" width="8.7109375" style="1"/>
    <col min="1536" max="1536" width="25.42578125" style="1" customWidth="1"/>
    <col min="1537" max="1537" width="32.7109375" style="1" customWidth="1"/>
    <col min="1538" max="1538" width="17.42578125" style="1" customWidth="1"/>
    <col min="1539" max="1539" width="17.28515625" style="1" customWidth="1"/>
    <col min="1540" max="1540" width="23.7109375" style="1" customWidth="1"/>
    <col min="1541" max="1541" width="25.42578125" style="1" customWidth="1"/>
    <col min="1542" max="1542" width="19" style="1" customWidth="1"/>
    <col min="1543" max="1543" width="6.5703125" style="1" customWidth="1"/>
    <col min="1544" max="1559" width="0" style="1" hidden="1" customWidth="1"/>
    <col min="1560" max="1791" width="8.7109375" style="1"/>
    <col min="1792" max="1792" width="25.42578125" style="1" customWidth="1"/>
    <col min="1793" max="1793" width="32.7109375" style="1" customWidth="1"/>
    <col min="1794" max="1794" width="17.42578125" style="1" customWidth="1"/>
    <col min="1795" max="1795" width="17.28515625" style="1" customWidth="1"/>
    <col min="1796" max="1796" width="23.7109375" style="1" customWidth="1"/>
    <col min="1797" max="1797" width="25.42578125" style="1" customWidth="1"/>
    <col min="1798" max="1798" width="19" style="1" customWidth="1"/>
    <col min="1799" max="1799" width="6.5703125" style="1" customWidth="1"/>
    <col min="1800" max="1815" width="0" style="1" hidden="1" customWidth="1"/>
    <col min="1816" max="2047" width="8.7109375" style="1"/>
    <col min="2048" max="2048" width="25.42578125" style="1" customWidth="1"/>
    <col min="2049" max="2049" width="32.7109375" style="1" customWidth="1"/>
    <col min="2050" max="2050" width="17.42578125" style="1" customWidth="1"/>
    <col min="2051" max="2051" width="17.28515625" style="1" customWidth="1"/>
    <col min="2052" max="2052" width="23.7109375" style="1" customWidth="1"/>
    <col min="2053" max="2053" width="25.42578125" style="1" customWidth="1"/>
    <col min="2054" max="2054" width="19" style="1" customWidth="1"/>
    <col min="2055" max="2055" width="6.5703125" style="1" customWidth="1"/>
    <col min="2056" max="2071" width="0" style="1" hidden="1" customWidth="1"/>
    <col min="2072" max="2303" width="8.7109375" style="1"/>
    <col min="2304" max="2304" width="25.42578125" style="1" customWidth="1"/>
    <col min="2305" max="2305" width="32.7109375" style="1" customWidth="1"/>
    <col min="2306" max="2306" width="17.42578125" style="1" customWidth="1"/>
    <col min="2307" max="2307" width="17.28515625" style="1" customWidth="1"/>
    <col min="2308" max="2308" width="23.7109375" style="1" customWidth="1"/>
    <col min="2309" max="2309" width="25.42578125" style="1" customWidth="1"/>
    <col min="2310" max="2310" width="19" style="1" customWidth="1"/>
    <col min="2311" max="2311" width="6.5703125" style="1" customWidth="1"/>
    <col min="2312" max="2327" width="0" style="1" hidden="1" customWidth="1"/>
    <col min="2328" max="2559" width="8.7109375" style="1"/>
    <col min="2560" max="2560" width="25.42578125" style="1" customWidth="1"/>
    <col min="2561" max="2561" width="32.7109375" style="1" customWidth="1"/>
    <col min="2562" max="2562" width="17.42578125" style="1" customWidth="1"/>
    <col min="2563" max="2563" width="17.28515625" style="1" customWidth="1"/>
    <col min="2564" max="2564" width="23.7109375" style="1" customWidth="1"/>
    <col min="2565" max="2565" width="25.42578125" style="1" customWidth="1"/>
    <col min="2566" max="2566" width="19" style="1" customWidth="1"/>
    <col min="2567" max="2567" width="6.5703125" style="1" customWidth="1"/>
    <col min="2568" max="2583" width="0" style="1" hidden="1" customWidth="1"/>
    <col min="2584" max="2815" width="8.7109375" style="1"/>
    <col min="2816" max="2816" width="25.42578125" style="1" customWidth="1"/>
    <col min="2817" max="2817" width="32.7109375" style="1" customWidth="1"/>
    <col min="2818" max="2818" width="17.42578125" style="1" customWidth="1"/>
    <col min="2819" max="2819" width="17.28515625" style="1" customWidth="1"/>
    <col min="2820" max="2820" width="23.7109375" style="1" customWidth="1"/>
    <col min="2821" max="2821" width="25.42578125" style="1" customWidth="1"/>
    <col min="2822" max="2822" width="19" style="1" customWidth="1"/>
    <col min="2823" max="2823" width="6.5703125" style="1" customWidth="1"/>
    <col min="2824" max="2839" width="0" style="1" hidden="1" customWidth="1"/>
    <col min="2840" max="3071" width="8.7109375" style="1"/>
    <col min="3072" max="3072" width="25.42578125" style="1" customWidth="1"/>
    <col min="3073" max="3073" width="32.7109375" style="1" customWidth="1"/>
    <col min="3074" max="3074" width="17.42578125" style="1" customWidth="1"/>
    <col min="3075" max="3075" width="17.28515625" style="1" customWidth="1"/>
    <col min="3076" max="3076" width="23.7109375" style="1" customWidth="1"/>
    <col min="3077" max="3077" width="25.42578125" style="1" customWidth="1"/>
    <col min="3078" max="3078" width="19" style="1" customWidth="1"/>
    <col min="3079" max="3079" width="6.5703125" style="1" customWidth="1"/>
    <col min="3080" max="3095" width="0" style="1" hidden="1" customWidth="1"/>
    <col min="3096" max="3327" width="8.7109375" style="1"/>
    <col min="3328" max="3328" width="25.42578125" style="1" customWidth="1"/>
    <col min="3329" max="3329" width="32.7109375" style="1" customWidth="1"/>
    <col min="3330" max="3330" width="17.42578125" style="1" customWidth="1"/>
    <col min="3331" max="3331" width="17.28515625" style="1" customWidth="1"/>
    <col min="3332" max="3332" width="23.7109375" style="1" customWidth="1"/>
    <col min="3333" max="3333" width="25.42578125" style="1" customWidth="1"/>
    <col min="3334" max="3334" width="19" style="1" customWidth="1"/>
    <col min="3335" max="3335" width="6.5703125" style="1" customWidth="1"/>
    <col min="3336" max="3351" width="0" style="1" hidden="1" customWidth="1"/>
    <col min="3352" max="3583" width="8.7109375" style="1"/>
    <col min="3584" max="3584" width="25.42578125" style="1" customWidth="1"/>
    <col min="3585" max="3585" width="32.7109375" style="1" customWidth="1"/>
    <col min="3586" max="3586" width="17.42578125" style="1" customWidth="1"/>
    <col min="3587" max="3587" width="17.28515625" style="1" customWidth="1"/>
    <col min="3588" max="3588" width="23.7109375" style="1" customWidth="1"/>
    <col min="3589" max="3589" width="25.42578125" style="1" customWidth="1"/>
    <col min="3590" max="3590" width="19" style="1" customWidth="1"/>
    <col min="3591" max="3591" width="6.5703125" style="1" customWidth="1"/>
    <col min="3592" max="3607" width="0" style="1" hidden="1" customWidth="1"/>
    <col min="3608" max="3839" width="8.7109375" style="1"/>
    <col min="3840" max="3840" width="25.42578125" style="1" customWidth="1"/>
    <col min="3841" max="3841" width="32.7109375" style="1" customWidth="1"/>
    <col min="3842" max="3842" width="17.42578125" style="1" customWidth="1"/>
    <col min="3843" max="3843" width="17.28515625" style="1" customWidth="1"/>
    <col min="3844" max="3844" width="23.7109375" style="1" customWidth="1"/>
    <col min="3845" max="3845" width="25.42578125" style="1" customWidth="1"/>
    <col min="3846" max="3846" width="19" style="1" customWidth="1"/>
    <col min="3847" max="3847" width="6.5703125" style="1" customWidth="1"/>
    <col min="3848" max="3863" width="0" style="1" hidden="1" customWidth="1"/>
    <col min="3864" max="4095" width="8.7109375" style="1"/>
    <col min="4096" max="4096" width="25.42578125" style="1" customWidth="1"/>
    <col min="4097" max="4097" width="32.7109375" style="1" customWidth="1"/>
    <col min="4098" max="4098" width="17.42578125" style="1" customWidth="1"/>
    <col min="4099" max="4099" width="17.28515625" style="1" customWidth="1"/>
    <col min="4100" max="4100" width="23.7109375" style="1" customWidth="1"/>
    <col min="4101" max="4101" width="25.42578125" style="1" customWidth="1"/>
    <col min="4102" max="4102" width="19" style="1" customWidth="1"/>
    <col min="4103" max="4103" width="6.5703125" style="1" customWidth="1"/>
    <col min="4104" max="4119" width="0" style="1" hidden="1" customWidth="1"/>
    <col min="4120" max="4351" width="8.7109375" style="1"/>
    <col min="4352" max="4352" width="25.42578125" style="1" customWidth="1"/>
    <col min="4353" max="4353" width="32.7109375" style="1" customWidth="1"/>
    <col min="4354" max="4354" width="17.42578125" style="1" customWidth="1"/>
    <col min="4355" max="4355" width="17.28515625" style="1" customWidth="1"/>
    <col min="4356" max="4356" width="23.7109375" style="1" customWidth="1"/>
    <col min="4357" max="4357" width="25.42578125" style="1" customWidth="1"/>
    <col min="4358" max="4358" width="19" style="1" customWidth="1"/>
    <col min="4359" max="4359" width="6.5703125" style="1" customWidth="1"/>
    <col min="4360" max="4375" width="0" style="1" hidden="1" customWidth="1"/>
    <col min="4376" max="4607" width="8.7109375" style="1"/>
    <col min="4608" max="4608" width="25.42578125" style="1" customWidth="1"/>
    <col min="4609" max="4609" width="32.7109375" style="1" customWidth="1"/>
    <col min="4610" max="4610" width="17.42578125" style="1" customWidth="1"/>
    <col min="4611" max="4611" width="17.28515625" style="1" customWidth="1"/>
    <col min="4612" max="4612" width="23.7109375" style="1" customWidth="1"/>
    <col min="4613" max="4613" width="25.42578125" style="1" customWidth="1"/>
    <col min="4614" max="4614" width="19" style="1" customWidth="1"/>
    <col min="4615" max="4615" width="6.5703125" style="1" customWidth="1"/>
    <col min="4616" max="4631" width="0" style="1" hidden="1" customWidth="1"/>
    <col min="4632" max="4863" width="8.7109375" style="1"/>
    <col min="4864" max="4864" width="25.42578125" style="1" customWidth="1"/>
    <col min="4865" max="4865" width="32.7109375" style="1" customWidth="1"/>
    <col min="4866" max="4866" width="17.42578125" style="1" customWidth="1"/>
    <col min="4867" max="4867" width="17.28515625" style="1" customWidth="1"/>
    <col min="4868" max="4868" width="23.7109375" style="1" customWidth="1"/>
    <col min="4869" max="4869" width="25.42578125" style="1" customWidth="1"/>
    <col min="4870" max="4870" width="19" style="1" customWidth="1"/>
    <col min="4871" max="4871" width="6.5703125" style="1" customWidth="1"/>
    <col min="4872" max="4887" width="0" style="1" hidden="1" customWidth="1"/>
    <col min="4888" max="5119" width="8.7109375" style="1"/>
    <col min="5120" max="5120" width="25.42578125" style="1" customWidth="1"/>
    <col min="5121" max="5121" width="32.7109375" style="1" customWidth="1"/>
    <col min="5122" max="5122" width="17.42578125" style="1" customWidth="1"/>
    <col min="5123" max="5123" width="17.28515625" style="1" customWidth="1"/>
    <col min="5124" max="5124" width="23.7109375" style="1" customWidth="1"/>
    <col min="5125" max="5125" width="25.42578125" style="1" customWidth="1"/>
    <col min="5126" max="5126" width="19" style="1" customWidth="1"/>
    <col min="5127" max="5127" width="6.5703125" style="1" customWidth="1"/>
    <col min="5128" max="5143" width="0" style="1" hidden="1" customWidth="1"/>
    <col min="5144" max="5375" width="8.7109375" style="1"/>
    <col min="5376" max="5376" width="25.42578125" style="1" customWidth="1"/>
    <col min="5377" max="5377" width="32.7109375" style="1" customWidth="1"/>
    <col min="5378" max="5378" width="17.42578125" style="1" customWidth="1"/>
    <col min="5379" max="5379" width="17.28515625" style="1" customWidth="1"/>
    <col min="5380" max="5380" width="23.7109375" style="1" customWidth="1"/>
    <col min="5381" max="5381" width="25.42578125" style="1" customWidth="1"/>
    <col min="5382" max="5382" width="19" style="1" customWidth="1"/>
    <col min="5383" max="5383" width="6.5703125" style="1" customWidth="1"/>
    <col min="5384" max="5399" width="0" style="1" hidden="1" customWidth="1"/>
    <col min="5400" max="5631" width="8.7109375" style="1"/>
    <col min="5632" max="5632" width="25.42578125" style="1" customWidth="1"/>
    <col min="5633" max="5633" width="32.7109375" style="1" customWidth="1"/>
    <col min="5634" max="5634" width="17.42578125" style="1" customWidth="1"/>
    <col min="5635" max="5635" width="17.28515625" style="1" customWidth="1"/>
    <col min="5636" max="5636" width="23.7109375" style="1" customWidth="1"/>
    <col min="5637" max="5637" width="25.42578125" style="1" customWidth="1"/>
    <col min="5638" max="5638" width="19" style="1" customWidth="1"/>
    <col min="5639" max="5639" width="6.5703125" style="1" customWidth="1"/>
    <col min="5640" max="5655" width="0" style="1" hidden="1" customWidth="1"/>
    <col min="5656" max="5887" width="8.7109375" style="1"/>
    <col min="5888" max="5888" width="25.42578125" style="1" customWidth="1"/>
    <col min="5889" max="5889" width="32.7109375" style="1" customWidth="1"/>
    <col min="5890" max="5890" width="17.42578125" style="1" customWidth="1"/>
    <col min="5891" max="5891" width="17.28515625" style="1" customWidth="1"/>
    <col min="5892" max="5892" width="23.7109375" style="1" customWidth="1"/>
    <col min="5893" max="5893" width="25.42578125" style="1" customWidth="1"/>
    <col min="5894" max="5894" width="19" style="1" customWidth="1"/>
    <col min="5895" max="5895" width="6.5703125" style="1" customWidth="1"/>
    <col min="5896" max="5911" width="0" style="1" hidden="1" customWidth="1"/>
    <col min="5912" max="6143" width="8.7109375" style="1"/>
    <col min="6144" max="6144" width="25.42578125" style="1" customWidth="1"/>
    <col min="6145" max="6145" width="32.7109375" style="1" customWidth="1"/>
    <col min="6146" max="6146" width="17.42578125" style="1" customWidth="1"/>
    <col min="6147" max="6147" width="17.28515625" style="1" customWidth="1"/>
    <col min="6148" max="6148" width="23.7109375" style="1" customWidth="1"/>
    <col min="6149" max="6149" width="25.42578125" style="1" customWidth="1"/>
    <col min="6150" max="6150" width="19" style="1" customWidth="1"/>
    <col min="6151" max="6151" width="6.5703125" style="1" customWidth="1"/>
    <col min="6152" max="6167" width="0" style="1" hidden="1" customWidth="1"/>
    <col min="6168" max="6399" width="8.7109375" style="1"/>
    <col min="6400" max="6400" width="25.42578125" style="1" customWidth="1"/>
    <col min="6401" max="6401" width="32.7109375" style="1" customWidth="1"/>
    <col min="6402" max="6402" width="17.42578125" style="1" customWidth="1"/>
    <col min="6403" max="6403" width="17.28515625" style="1" customWidth="1"/>
    <col min="6404" max="6404" width="23.7109375" style="1" customWidth="1"/>
    <col min="6405" max="6405" width="25.42578125" style="1" customWidth="1"/>
    <col min="6406" max="6406" width="19" style="1" customWidth="1"/>
    <col min="6407" max="6407" width="6.5703125" style="1" customWidth="1"/>
    <col min="6408" max="6423" width="0" style="1" hidden="1" customWidth="1"/>
    <col min="6424" max="6655" width="8.7109375" style="1"/>
    <col min="6656" max="6656" width="25.42578125" style="1" customWidth="1"/>
    <col min="6657" max="6657" width="32.7109375" style="1" customWidth="1"/>
    <col min="6658" max="6658" width="17.42578125" style="1" customWidth="1"/>
    <col min="6659" max="6659" width="17.28515625" style="1" customWidth="1"/>
    <col min="6660" max="6660" width="23.7109375" style="1" customWidth="1"/>
    <col min="6661" max="6661" width="25.42578125" style="1" customWidth="1"/>
    <col min="6662" max="6662" width="19" style="1" customWidth="1"/>
    <col min="6663" max="6663" width="6.5703125" style="1" customWidth="1"/>
    <col min="6664" max="6679" width="0" style="1" hidden="1" customWidth="1"/>
    <col min="6680" max="6911" width="8.7109375" style="1"/>
    <col min="6912" max="6912" width="25.42578125" style="1" customWidth="1"/>
    <col min="6913" max="6913" width="32.7109375" style="1" customWidth="1"/>
    <col min="6914" max="6914" width="17.42578125" style="1" customWidth="1"/>
    <col min="6915" max="6915" width="17.28515625" style="1" customWidth="1"/>
    <col min="6916" max="6916" width="23.7109375" style="1" customWidth="1"/>
    <col min="6917" max="6917" width="25.42578125" style="1" customWidth="1"/>
    <col min="6918" max="6918" width="19" style="1" customWidth="1"/>
    <col min="6919" max="6919" width="6.5703125" style="1" customWidth="1"/>
    <col min="6920" max="6935" width="0" style="1" hidden="1" customWidth="1"/>
    <col min="6936" max="7167" width="8.7109375" style="1"/>
    <col min="7168" max="7168" width="25.42578125" style="1" customWidth="1"/>
    <col min="7169" max="7169" width="32.7109375" style="1" customWidth="1"/>
    <col min="7170" max="7170" width="17.42578125" style="1" customWidth="1"/>
    <col min="7171" max="7171" width="17.28515625" style="1" customWidth="1"/>
    <col min="7172" max="7172" width="23.7109375" style="1" customWidth="1"/>
    <col min="7173" max="7173" width="25.42578125" style="1" customWidth="1"/>
    <col min="7174" max="7174" width="19" style="1" customWidth="1"/>
    <col min="7175" max="7175" width="6.5703125" style="1" customWidth="1"/>
    <col min="7176" max="7191" width="0" style="1" hidden="1" customWidth="1"/>
    <col min="7192" max="7423" width="8.7109375" style="1"/>
    <col min="7424" max="7424" width="25.42578125" style="1" customWidth="1"/>
    <col min="7425" max="7425" width="32.7109375" style="1" customWidth="1"/>
    <col min="7426" max="7426" width="17.42578125" style="1" customWidth="1"/>
    <col min="7427" max="7427" width="17.28515625" style="1" customWidth="1"/>
    <col min="7428" max="7428" width="23.7109375" style="1" customWidth="1"/>
    <col min="7429" max="7429" width="25.42578125" style="1" customWidth="1"/>
    <col min="7430" max="7430" width="19" style="1" customWidth="1"/>
    <col min="7431" max="7431" width="6.5703125" style="1" customWidth="1"/>
    <col min="7432" max="7447" width="0" style="1" hidden="1" customWidth="1"/>
    <col min="7448" max="7679" width="8.7109375" style="1"/>
    <col min="7680" max="7680" width="25.42578125" style="1" customWidth="1"/>
    <col min="7681" max="7681" width="32.7109375" style="1" customWidth="1"/>
    <col min="7682" max="7682" width="17.42578125" style="1" customWidth="1"/>
    <col min="7683" max="7683" width="17.28515625" style="1" customWidth="1"/>
    <col min="7684" max="7684" width="23.7109375" style="1" customWidth="1"/>
    <col min="7685" max="7685" width="25.42578125" style="1" customWidth="1"/>
    <col min="7686" max="7686" width="19" style="1" customWidth="1"/>
    <col min="7687" max="7687" width="6.5703125" style="1" customWidth="1"/>
    <col min="7688" max="7703" width="0" style="1" hidden="1" customWidth="1"/>
    <col min="7704" max="7935" width="8.7109375" style="1"/>
    <col min="7936" max="7936" width="25.42578125" style="1" customWidth="1"/>
    <col min="7937" max="7937" width="32.7109375" style="1" customWidth="1"/>
    <col min="7938" max="7938" width="17.42578125" style="1" customWidth="1"/>
    <col min="7939" max="7939" width="17.28515625" style="1" customWidth="1"/>
    <col min="7940" max="7940" width="23.7109375" style="1" customWidth="1"/>
    <col min="7941" max="7941" width="25.42578125" style="1" customWidth="1"/>
    <col min="7942" max="7942" width="19" style="1" customWidth="1"/>
    <col min="7943" max="7943" width="6.5703125" style="1" customWidth="1"/>
    <col min="7944" max="7959" width="0" style="1" hidden="1" customWidth="1"/>
    <col min="7960" max="8191" width="8.7109375" style="1"/>
    <col min="8192" max="8192" width="25.42578125" style="1" customWidth="1"/>
    <col min="8193" max="8193" width="32.7109375" style="1" customWidth="1"/>
    <col min="8194" max="8194" width="17.42578125" style="1" customWidth="1"/>
    <col min="8195" max="8195" width="17.28515625" style="1" customWidth="1"/>
    <col min="8196" max="8196" width="23.7109375" style="1" customWidth="1"/>
    <col min="8197" max="8197" width="25.42578125" style="1" customWidth="1"/>
    <col min="8198" max="8198" width="19" style="1" customWidth="1"/>
    <col min="8199" max="8199" width="6.5703125" style="1" customWidth="1"/>
    <col min="8200" max="8215" width="0" style="1" hidden="1" customWidth="1"/>
    <col min="8216" max="8447" width="8.7109375" style="1"/>
    <col min="8448" max="8448" width="25.42578125" style="1" customWidth="1"/>
    <col min="8449" max="8449" width="32.7109375" style="1" customWidth="1"/>
    <col min="8450" max="8450" width="17.42578125" style="1" customWidth="1"/>
    <col min="8451" max="8451" width="17.28515625" style="1" customWidth="1"/>
    <col min="8452" max="8452" width="23.7109375" style="1" customWidth="1"/>
    <col min="8453" max="8453" width="25.42578125" style="1" customWidth="1"/>
    <col min="8454" max="8454" width="19" style="1" customWidth="1"/>
    <col min="8455" max="8455" width="6.5703125" style="1" customWidth="1"/>
    <col min="8456" max="8471" width="0" style="1" hidden="1" customWidth="1"/>
    <col min="8472" max="8703" width="8.7109375" style="1"/>
    <col min="8704" max="8704" width="25.42578125" style="1" customWidth="1"/>
    <col min="8705" max="8705" width="32.7109375" style="1" customWidth="1"/>
    <col min="8706" max="8706" width="17.42578125" style="1" customWidth="1"/>
    <col min="8707" max="8707" width="17.28515625" style="1" customWidth="1"/>
    <col min="8708" max="8708" width="23.7109375" style="1" customWidth="1"/>
    <col min="8709" max="8709" width="25.42578125" style="1" customWidth="1"/>
    <col min="8710" max="8710" width="19" style="1" customWidth="1"/>
    <col min="8711" max="8711" width="6.5703125" style="1" customWidth="1"/>
    <col min="8712" max="8727" width="0" style="1" hidden="1" customWidth="1"/>
    <col min="8728" max="8959" width="8.7109375" style="1"/>
    <col min="8960" max="8960" width="25.42578125" style="1" customWidth="1"/>
    <col min="8961" max="8961" width="32.7109375" style="1" customWidth="1"/>
    <col min="8962" max="8962" width="17.42578125" style="1" customWidth="1"/>
    <col min="8963" max="8963" width="17.28515625" style="1" customWidth="1"/>
    <col min="8964" max="8964" width="23.7109375" style="1" customWidth="1"/>
    <col min="8965" max="8965" width="25.42578125" style="1" customWidth="1"/>
    <col min="8966" max="8966" width="19" style="1" customWidth="1"/>
    <col min="8967" max="8967" width="6.5703125" style="1" customWidth="1"/>
    <col min="8968" max="8983" width="0" style="1" hidden="1" customWidth="1"/>
    <col min="8984" max="9215" width="8.7109375" style="1"/>
    <col min="9216" max="9216" width="25.42578125" style="1" customWidth="1"/>
    <col min="9217" max="9217" width="32.7109375" style="1" customWidth="1"/>
    <col min="9218" max="9218" width="17.42578125" style="1" customWidth="1"/>
    <col min="9219" max="9219" width="17.28515625" style="1" customWidth="1"/>
    <col min="9220" max="9220" width="23.7109375" style="1" customWidth="1"/>
    <col min="9221" max="9221" width="25.42578125" style="1" customWidth="1"/>
    <col min="9222" max="9222" width="19" style="1" customWidth="1"/>
    <col min="9223" max="9223" width="6.5703125" style="1" customWidth="1"/>
    <col min="9224" max="9239" width="0" style="1" hidden="1" customWidth="1"/>
    <col min="9240" max="9471" width="8.7109375" style="1"/>
    <col min="9472" max="9472" width="25.42578125" style="1" customWidth="1"/>
    <col min="9473" max="9473" width="32.7109375" style="1" customWidth="1"/>
    <col min="9474" max="9474" width="17.42578125" style="1" customWidth="1"/>
    <col min="9475" max="9475" width="17.28515625" style="1" customWidth="1"/>
    <col min="9476" max="9476" width="23.7109375" style="1" customWidth="1"/>
    <col min="9477" max="9477" width="25.42578125" style="1" customWidth="1"/>
    <col min="9478" max="9478" width="19" style="1" customWidth="1"/>
    <col min="9479" max="9479" width="6.5703125" style="1" customWidth="1"/>
    <col min="9480" max="9495" width="0" style="1" hidden="1" customWidth="1"/>
    <col min="9496" max="9727" width="8.7109375" style="1"/>
    <col min="9728" max="9728" width="25.42578125" style="1" customWidth="1"/>
    <col min="9729" max="9729" width="32.7109375" style="1" customWidth="1"/>
    <col min="9730" max="9730" width="17.42578125" style="1" customWidth="1"/>
    <col min="9731" max="9731" width="17.28515625" style="1" customWidth="1"/>
    <col min="9732" max="9732" width="23.7109375" style="1" customWidth="1"/>
    <col min="9733" max="9733" width="25.42578125" style="1" customWidth="1"/>
    <col min="9734" max="9734" width="19" style="1" customWidth="1"/>
    <col min="9735" max="9735" width="6.5703125" style="1" customWidth="1"/>
    <col min="9736" max="9751" width="0" style="1" hidden="1" customWidth="1"/>
    <col min="9752" max="9983" width="8.7109375" style="1"/>
    <col min="9984" max="9984" width="25.42578125" style="1" customWidth="1"/>
    <col min="9985" max="9985" width="32.7109375" style="1" customWidth="1"/>
    <col min="9986" max="9986" width="17.42578125" style="1" customWidth="1"/>
    <col min="9987" max="9987" width="17.28515625" style="1" customWidth="1"/>
    <col min="9988" max="9988" width="23.7109375" style="1" customWidth="1"/>
    <col min="9989" max="9989" width="25.42578125" style="1" customWidth="1"/>
    <col min="9990" max="9990" width="19" style="1" customWidth="1"/>
    <col min="9991" max="9991" width="6.5703125" style="1" customWidth="1"/>
    <col min="9992" max="10007" width="0" style="1" hidden="1" customWidth="1"/>
    <col min="10008" max="10239" width="8.7109375" style="1"/>
    <col min="10240" max="10240" width="25.42578125" style="1" customWidth="1"/>
    <col min="10241" max="10241" width="32.7109375" style="1" customWidth="1"/>
    <col min="10242" max="10242" width="17.42578125" style="1" customWidth="1"/>
    <col min="10243" max="10243" width="17.28515625" style="1" customWidth="1"/>
    <col min="10244" max="10244" width="23.7109375" style="1" customWidth="1"/>
    <col min="10245" max="10245" width="25.42578125" style="1" customWidth="1"/>
    <col min="10246" max="10246" width="19" style="1" customWidth="1"/>
    <col min="10247" max="10247" width="6.5703125" style="1" customWidth="1"/>
    <col min="10248" max="10263" width="0" style="1" hidden="1" customWidth="1"/>
    <col min="10264" max="10495" width="8.7109375" style="1"/>
    <col min="10496" max="10496" width="25.42578125" style="1" customWidth="1"/>
    <col min="10497" max="10497" width="32.7109375" style="1" customWidth="1"/>
    <col min="10498" max="10498" width="17.42578125" style="1" customWidth="1"/>
    <col min="10499" max="10499" width="17.28515625" style="1" customWidth="1"/>
    <col min="10500" max="10500" width="23.7109375" style="1" customWidth="1"/>
    <col min="10501" max="10501" width="25.42578125" style="1" customWidth="1"/>
    <col min="10502" max="10502" width="19" style="1" customWidth="1"/>
    <col min="10503" max="10503" width="6.5703125" style="1" customWidth="1"/>
    <col min="10504" max="10519" width="0" style="1" hidden="1" customWidth="1"/>
    <col min="10520" max="10751" width="8.7109375" style="1"/>
    <col min="10752" max="10752" width="25.42578125" style="1" customWidth="1"/>
    <col min="10753" max="10753" width="32.7109375" style="1" customWidth="1"/>
    <col min="10754" max="10754" width="17.42578125" style="1" customWidth="1"/>
    <col min="10755" max="10755" width="17.28515625" style="1" customWidth="1"/>
    <col min="10756" max="10756" width="23.7109375" style="1" customWidth="1"/>
    <col min="10757" max="10757" width="25.42578125" style="1" customWidth="1"/>
    <col min="10758" max="10758" width="19" style="1" customWidth="1"/>
    <col min="10759" max="10759" width="6.5703125" style="1" customWidth="1"/>
    <col min="10760" max="10775" width="0" style="1" hidden="1" customWidth="1"/>
    <col min="10776" max="11007" width="8.7109375" style="1"/>
    <col min="11008" max="11008" width="25.42578125" style="1" customWidth="1"/>
    <col min="11009" max="11009" width="32.7109375" style="1" customWidth="1"/>
    <col min="11010" max="11010" width="17.42578125" style="1" customWidth="1"/>
    <col min="11011" max="11011" width="17.28515625" style="1" customWidth="1"/>
    <col min="11012" max="11012" width="23.7109375" style="1" customWidth="1"/>
    <col min="11013" max="11013" width="25.42578125" style="1" customWidth="1"/>
    <col min="11014" max="11014" width="19" style="1" customWidth="1"/>
    <col min="11015" max="11015" width="6.5703125" style="1" customWidth="1"/>
    <col min="11016" max="11031" width="0" style="1" hidden="1" customWidth="1"/>
    <col min="11032" max="11263" width="8.7109375" style="1"/>
    <col min="11264" max="11264" width="25.42578125" style="1" customWidth="1"/>
    <col min="11265" max="11265" width="32.7109375" style="1" customWidth="1"/>
    <col min="11266" max="11266" width="17.42578125" style="1" customWidth="1"/>
    <col min="11267" max="11267" width="17.28515625" style="1" customWidth="1"/>
    <col min="11268" max="11268" width="23.7109375" style="1" customWidth="1"/>
    <col min="11269" max="11269" width="25.42578125" style="1" customWidth="1"/>
    <col min="11270" max="11270" width="19" style="1" customWidth="1"/>
    <col min="11271" max="11271" width="6.5703125" style="1" customWidth="1"/>
    <col min="11272" max="11287" width="0" style="1" hidden="1" customWidth="1"/>
    <col min="11288" max="11519" width="8.7109375" style="1"/>
    <col min="11520" max="11520" width="25.42578125" style="1" customWidth="1"/>
    <col min="11521" max="11521" width="32.7109375" style="1" customWidth="1"/>
    <col min="11522" max="11522" width="17.42578125" style="1" customWidth="1"/>
    <col min="11523" max="11523" width="17.28515625" style="1" customWidth="1"/>
    <col min="11524" max="11524" width="23.7109375" style="1" customWidth="1"/>
    <col min="11525" max="11525" width="25.42578125" style="1" customWidth="1"/>
    <col min="11526" max="11526" width="19" style="1" customWidth="1"/>
    <col min="11527" max="11527" width="6.5703125" style="1" customWidth="1"/>
    <col min="11528" max="11543" width="0" style="1" hidden="1" customWidth="1"/>
    <col min="11544" max="11775" width="8.7109375" style="1"/>
    <col min="11776" max="11776" width="25.42578125" style="1" customWidth="1"/>
    <col min="11777" max="11777" width="32.7109375" style="1" customWidth="1"/>
    <col min="11778" max="11778" width="17.42578125" style="1" customWidth="1"/>
    <col min="11779" max="11779" width="17.28515625" style="1" customWidth="1"/>
    <col min="11780" max="11780" width="23.7109375" style="1" customWidth="1"/>
    <col min="11781" max="11781" width="25.42578125" style="1" customWidth="1"/>
    <col min="11782" max="11782" width="19" style="1" customWidth="1"/>
    <col min="11783" max="11783" width="6.5703125" style="1" customWidth="1"/>
    <col min="11784" max="11799" width="0" style="1" hidden="1" customWidth="1"/>
    <col min="11800" max="12031" width="8.7109375" style="1"/>
    <col min="12032" max="12032" width="25.42578125" style="1" customWidth="1"/>
    <col min="12033" max="12033" width="32.7109375" style="1" customWidth="1"/>
    <col min="12034" max="12034" width="17.42578125" style="1" customWidth="1"/>
    <col min="12035" max="12035" width="17.28515625" style="1" customWidth="1"/>
    <col min="12036" max="12036" width="23.7109375" style="1" customWidth="1"/>
    <col min="12037" max="12037" width="25.42578125" style="1" customWidth="1"/>
    <col min="12038" max="12038" width="19" style="1" customWidth="1"/>
    <col min="12039" max="12039" width="6.5703125" style="1" customWidth="1"/>
    <col min="12040" max="12055" width="0" style="1" hidden="1" customWidth="1"/>
    <col min="12056" max="12287" width="8.7109375" style="1"/>
    <col min="12288" max="12288" width="25.42578125" style="1" customWidth="1"/>
    <col min="12289" max="12289" width="32.7109375" style="1" customWidth="1"/>
    <col min="12290" max="12290" width="17.42578125" style="1" customWidth="1"/>
    <col min="12291" max="12291" width="17.28515625" style="1" customWidth="1"/>
    <col min="12292" max="12292" width="23.7109375" style="1" customWidth="1"/>
    <col min="12293" max="12293" width="25.42578125" style="1" customWidth="1"/>
    <col min="12294" max="12294" width="19" style="1" customWidth="1"/>
    <col min="12295" max="12295" width="6.5703125" style="1" customWidth="1"/>
    <col min="12296" max="12311" width="0" style="1" hidden="1" customWidth="1"/>
    <col min="12312" max="12543" width="8.7109375" style="1"/>
    <col min="12544" max="12544" width="25.42578125" style="1" customWidth="1"/>
    <col min="12545" max="12545" width="32.7109375" style="1" customWidth="1"/>
    <col min="12546" max="12546" width="17.42578125" style="1" customWidth="1"/>
    <col min="12547" max="12547" width="17.28515625" style="1" customWidth="1"/>
    <col min="12548" max="12548" width="23.7109375" style="1" customWidth="1"/>
    <col min="12549" max="12549" width="25.42578125" style="1" customWidth="1"/>
    <col min="12550" max="12550" width="19" style="1" customWidth="1"/>
    <col min="12551" max="12551" width="6.5703125" style="1" customWidth="1"/>
    <col min="12552" max="12567" width="0" style="1" hidden="1" customWidth="1"/>
    <col min="12568" max="12799" width="8.7109375" style="1"/>
    <col min="12800" max="12800" width="25.42578125" style="1" customWidth="1"/>
    <col min="12801" max="12801" width="32.7109375" style="1" customWidth="1"/>
    <col min="12802" max="12802" width="17.42578125" style="1" customWidth="1"/>
    <col min="12803" max="12803" width="17.28515625" style="1" customWidth="1"/>
    <col min="12804" max="12804" width="23.7109375" style="1" customWidth="1"/>
    <col min="12805" max="12805" width="25.42578125" style="1" customWidth="1"/>
    <col min="12806" max="12806" width="19" style="1" customWidth="1"/>
    <col min="12807" max="12807" width="6.5703125" style="1" customWidth="1"/>
    <col min="12808" max="12823" width="0" style="1" hidden="1" customWidth="1"/>
    <col min="12824" max="13055" width="8.7109375" style="1"/>
    <col min="13056" max="13056" width="25.42578125" style="1" customWidth="1"/>
    <col min="13057" max="13057" width="32.7109375" style="1" customWidth="1"/>
    <col min="13058" max="13058" width="17.42578125" style="1" customWidth="1"/>
    <col min="13059" max="13059" width="17.28515625" style="1" customWidth="1"/>
    <col min="13060" max="13060" width="23.7109375" style="1" customWidth="1"/>
    <col min="13061" max="13061" width="25.42578125" style="1" customWidth="1"/>
    <col min="13062" max="13062" width="19" style="1" customWidth="1"/>
    <col min="13063" max="13063" width="6.5703125" style="1" customWidth="1"/>
    <col min="13064" max="13079" width="0" style="1" hidden="1" customWidth="1"/>
    <col min="13080" max="13311" width="8.7109375" style="1"/>
    <col min="13312" max="13312" width="25.42578125" style="1" customWidth="1"/>
    <col min="13313" max="13313" width="32.7109375" style="1" customWidth="1"/>
    <col min="13314" max="13314" width="17.42578125" style="1" customWidth="1"/>
    <col min="13315" max="13315" width="17.28515625" style="1" customWidth="1"/>
    <col min="13316" max="13316" width="23.7109375" style="1" customWidth="1"/>
    <col min="13317" max="13317" width="25.42578125" style="1" customWidth="1"/>
    <col min="13318" max="13318" width="19" style="1" customWidth="1"/>
    <col min="13319" max="13319" width="6.5703125" style="1" customWidth="1"/>
    <col min="13320" max="13335" width="0" style="1" hidden="1" customWidth="1"/>
    <col min="13336" max="13567" width="8.7109375" style="1"/>
    <col min="13568" max="13568" width="25.42578125" style="1" customWidth="1"/>
    <col min="13569" max="13569" width="32.7109375" style="1" customWidth="1"/>
    <col min="13570" max="13570" width="17.42578125" style="1" customWidth="1"/>
    <col min="13571" max="13571" width="17.28515625" style="1" customWidth="1"/>
    <col min="13572" max="13572" width="23.7109375" style="1" customWidth="1"/>
    <col min="13573" max="13573" width="25.42578125" style="1" customWidth="1"/>
    <col min="13574" max="13574" width="19" style="1" customWidth="1"/>
    <col min="13575" max="13575" width="6.5703125" style="1" customWidth="1"/>
    <col min="13576" max="13591" width="0" style="1" hidden="1" customWidth="1"/>
    <col min="13592" max="13823" width="8.7109375" style="1"/>
    <col min="13824" max="13824" width="25.42578125" style="1" customWidth="1"/>
    <col min="13825" max="13825" width="32.7109375" style="1" customWidth="1"/>
    <col min="13826" max="13826" width="17.42578125" style="1" customWidth="1"/>
    <col min="13827" max="13827" width="17.28515625" style="1" customWidth="1"/>
    <col min="13828" max="13828" width="23.7109375" style="1" customWidth="1"/>
    <col min="13829" max="13829" width="25.42578125" style="1" customWidth="1"/>
    <col min="13830" max="13830" width="19" style="1" customWidth="1"/>
    <col min="13831" max="13831" width="6.5703125" style="1" customWidth="1"/>
    <col min="13832" max="13847" width="0" style="1" hidden="1" customWidth="1"/>
    <col min="13848" max="14079" width="8.7109375" style="1"/>
    <col min="14080" max="14080" width="25.42578125" style="1" customWidth="1"/>
    <col min="14081" max="14081" width="32.7109375" style="1" customWidth="1"/>
    <col min="14082" max="14082" width="17.42578125" style="1" customWidth="1"/>
    <col min="14083" max="14083" width="17.28515625" style="1" customWidth="1"/>
    <col min="14084" max="14084" width="23.7109375" style="1" customWidth="1"/>
    <col min="14085" max="14085" width="25.42578125" style="1" customWidth="1"/>
    <col min="14086" max="14086" width="19" style="1" customWidth="1"/>
    <col min="14087" max="14087" width="6.5703125" style="1" customWidth="1"/>
    <col min="14088" max="14103" width="0" style="1" hidden="1" customWidth="1"/>
    <col min="14104" max="14335" width="8.7109375" style="1"/>
    <col min="14336" max="14336" width="25.42578125" style="1" customWidth="1"/>
    <col min="14337" max="14337" width="32.7109375" style="1" customWidth="1"/>
    <col min="14338" max="14338" width="17.42578125" style="1" customWidth="1"/>
    <col min="14339" max="14339" width="17.28515625" style="1" customWidth="1"/>
    <col min="14340" max="14340" width="23.7109375" style="1" customWidth="1"/>
    <col min="14341" max="14341" width="25.42578125" style="1" customWidth="1"/>
    <col min="14342" max="14342" width="19" style="1" customWidth="1"/>
    <col min="14343" max="14343" width="6.5703125" style="1" customWidth="1"/>
    <col min="14344" max="14359" width="0" style="1" hidden="1" customWidth="1"/>
    <col min="14360" max="14591" width="8.7109375" style="1"/>
    <col min="14592" max="14592" width="25.42578125" style="1" customWidth="1"/>
    <col min="14593" max="14593" width="32.7109375" style="1" customWidth="1"/>
    <col min="14594" max="14594" width="17.42578125" style="1" customWidth="1"/>
    <col min="14595" max="14595" width="17.28515625" style="1" customWidth="1"/>
    <col min="14596" max="14596" width="23.7109375" style="1" customWidth="1"/>
    <col min="14597" max="14597" width="25.42578125" style="1" customWidth="1"/>
    <col min="14598" max="14598" width="19" style="1" customWidth="1"/>
    <col min="14599" max="14599" width="6.5703125" style="1" customWidth="1"/>
    <col min="14600" max="14615" width="0" style="1" hidden="1" customWidth="1"/>
    <col min="14616" max="14847" width="8.7109375" style="1"/>
    <col min="14848" max="14848" width="25.42578125" style="1" customWidth="1"/>
    <col min="14849" max="14849" width="32.7109375" style="1" customWidth="1"/>
    <col min="14850" max="14850" width="17.42578125" style="1" customWidth="1"/>
    <col min="14851" max="14851" width="17.28515625" style="1" customWidth="1"/>
    <col min="14852" max="14852" width="23.7109375" style="1" customWidth="1"/>
    <col min="14853" max="14853" width="25.42578125" style="1" customWidth="1"/>
    <col min="14854" max="14854" width="19" style="1" customWidth="1"/>
    <col min="14855" max="14855" width="6.5703125" style="1" customWidth="1"/>
    <col min="14856" max="14871" width="0" style="1" hidden="1" customWidth="1"/>
    <col min="14872" max="15103" width="8.7109375" style="1"/>
    <col min="15104" max="15104" width="25.42578125" style="1" customWidth="1"/>
    <col min="15105" max="15105" width="32.7109375" style="1" customWidth="1"/>
    <col min="15106" max="15106" width="17.42578125" style="1" customWidth="1"/>
    <col min="15107" max="15107" width="17.28515625" style="1" customWidth="1"/>
    <col min="15108" max="15108" width="23.7109375" style="1" customWidth="1"/>
    <col min="15109" max="15109" width="25.42578125" style="1" customWidth="1"/>
    <col min="15110" max="15110" width="19" style="1" customWidth="1"/>
    <col min="15111" max="15111" width="6.5703125" style="1" customWidth="1"/>
    <col min="15112" max="15127" width="0" style="1" hidden="1" customWidth="1"/>
    <col min="15128" max="15359" width="8.7109375" style="1"/>
    <col min="15360" max="15360" width="25.42578125" style="1" customWidth="1"/>
    <col min="15361" max="15361" width="32.7109375" style="1" customWidth="1"/>
    <col min="15362" max="15362" width="17.42578125" style="1" customWidth="1"/>
    <col min="15363" max="15363" width="17.28515625" style="1" customWidth="1"/>
    <col min="15364" max="15364" width="23.7109375" style="1" customWidth="1"/>
    <col min="15365" max="15365" width="25.42578125" style="1" customWidth="1"/>
    <col min="15366" max="15366" width="19" style="1" customWidth="1"/>
    <col min="15367" max="15367" width="6.5703125" style="1" customWidth="1"/>
    <col min="15368" max="15383" width="0" style="1" hidden="1" customWidth="1"/>
    <col min="15384" max="15615" width="8.7109375" style="1"/>
    <col min="15616" max="15616" width="25.42578125" style="1" customWidth="1"/>
    <col min="15617" max="15617" width="32.7109375" style="1" customWidth="1"/>
    <col min="15618" max="15618" width="17.42578125" style="1" customWidth="1"/>
    <col min="15619" max="15619" width="17.28515625" style="1" customWidth="1"/>
    <col min="15620" max="15620" width="23.7109375" style="1" customWidth="1"/>
    <col min="15621" max="15621" width="25.42578125" style="1" customWidth="1"/>
    <col min="15622" max="15622" width="19" style="1" customWidth="1"/>
    <col min="15623" max="15623" width="6.5703125" style="1" customWidth="1"/>
    <col min="15624" max="15639" width="0" style="1" hidden="1" customWidth="1"/>
    <col min="15640" max="15871" width="8.7109375" style="1"/>
    <col min="15872" max="15872" width="25.42578125" style="1" customWidth="1"/>
    <col min="15873" max="15873" width="32.7109375" style="1" customWidth="1"/>
    <col min="15874" max="15874" width="17.42578125" style="1" customWidth="1"/>
    <col min="15875" max="15875" width="17.28515625" style="1" customWidth="1"/>
    <col min="15876" max="15876" width="23.7109375" style="1" customWidth="1"/>
    <col min="15877" max="15877" width="25.42578125" style="1" customWidth="1"/>
    <col min="15878" max="15878" width="19" style="1" customWidth="1"/>
    <col min="15879" max="15879" width="6.5703125" style="1" customWidth="1"/>
    <col min="15880" max="15895" width="0" style="1" hidden="1" customWidth="1"/>
    <col min="15896" max="16127" width="8.7109375" style="1"/>
    <col min="16128" max="16128" width="25.42578125" style="1" customWidth="1"/>
    <col min="16129" max="16129" width="32.7109375" style="1" customWidth="1"/>
    <col min="16130" max="16130" width="17.42578125" style="1" customWidth="1"/>
    <col min="16131" max="16131" width="17.28515625" style="1" customWidth="1"/>
    <col min="16132" max="16132" width="23.7109375" style="1" customWidth="1"/>
    <col min="16133" max="16133" width="25.42578125" style="1" customWidth="1"/>
    <col min="16134" max="16134" width="19" style="1" customWidth="1"/>
    <col min="16135" max="16135" width="6.5703125" style="1" customWidth="1"/>
    <col min="16136" max="16151" width="0" style="1" hidden="1" customWidth="1"/>
    <col min="16152" max="16384" width="8.7109375" style="1"/>
  </cols>
  <sheetData>
    <row r="1" spans="2:22" ht="42.75" customHeight="1" thickBot="1" x14ac:dyDescent="0.25">
      <c r="B1" s="277" t="s">
        <v>102</v>
      </c>
      <c r="C1" s="278"/>
      <c r="D1" s="278"/>
      <c r="E1" s="145" t="s">
        <v>132</v>
      </c>
      <c r="F1" s="146" t="str">
        <f>K11</f>
        <v>October</v>
      </c>
      <c r="G1" s="146">
        <f>K10</f>
        <v>2025</v>
      </c>
      <c r="H1" s="147"/>
      <c r="I1" s="144"/>
      <c r="J1" s="143" t="s">
        <v>131</v>
      </c>
      <c r="K1" s="143"/>
      <c r="L1" s="143"/>
      <c r="M1" s="141"/>
      <c r="N1" s="141"/>
      <c r="O1" s="141"/>
      <c r="P1" s="142"/>
      <c r="Q1" s="142"/>
      <c r="R1" s="142"/>
      <c r="S1" s="142"/>
      <c r="T1" s="141"/>
      <c r="U1" s="141"/>
    </row>
    <row r="2" spans="2:22" ht="8.25" customHeight="1" thickBot="1" x14ac:dyDescent="0.25">
      <c r="B2" s="140"/>
      <c r="C2" s="134"/>
      <c r="D2" s="134"/>
      <c r="E2" s="134"/>
      <c r="F2" s="134"/>
      <c r="G2" s="134"/>
      <c r="H2" s="134"/>
      <c r="I2" s="46"/>
    </row>
    <row r="3" spans="2:22" ht="20.25" customHeight="1" x14ac:dyDescent="0.2">
      <c r="B3" s="139" t="s">
        <v>130</v>
      </c>
      <c r="C3" s="279" t="s">
        <v>129</v>
      </c>
      <c r="D3" s="279"/>
      <c r="E3" s="279"/>
      <c r="F3" s="138" t="s">
        <v>128</v>
      </c>
      <c r="G3" s="279" t="s">
        <v>127</v>
      </c>
      <c r="H3" s="280"/>
      <c r="I3" s="46"/>
    </row>
    <row r="4" spans="2:22" ht="62.25" customHeight="1" thickBot="1" x14ac:dyDescent="0.25">
      <c r="B4" s="137" t="s">
        <v>126</v>
      </c>
      <c r="C4" s="281" t="s">
        <v>125</v>
      </c>
      <c r="D4" s="282"/>
      <c r="E4" s="282"/>
      <c r="F4" s="168" t="s">
        <v>133</v>
      </c>
      <c r="G4" s="282" t="s">
        <v>134</v>
      </c>
      <c r="H4" s="283"/>
      <c r="I4" s="135"/>
    </row>
    <row r="5" spans="2:22" ht="20.25" customHeight="1" thickBot="1" x14ac:dyDescent="0.25">
      <c r="B5" s="134"/>
      <c r="C5" s="134"/>
      <c r="D5" s="134"/>
      <c r="E5" s="134"/>
      <c r="F5" s="134"/>
      <c r="G5" s="134"/>
      <c r="H5" s="134"/>
      <c r="I5" s="46"/>
    </row>
    <row r="6" spans="2:22" ht="24" customHeight="1" x14ac:dyDescent="0.2">
      <c r="B6" s="284" t="s">
        <v>124</v>
      </c>
      <c r="C6" s="284"/>
      <c r="D6" s="284"/>
      <c r="E6" s="284"/>
      <c r="F6" s="285" t="str">
        <f>CONCATENATE(F1," 1, ",G1)</f>
        <v>October 1, 2025</v>
      </c>
      <c r="G6" s="285" t="e">
        <f>CONCATENATE(#REF!," 1, ",#REF!)</f>
        <v>#REF!</v>
      </c>
      <c r="H6" s="148"/>
      <c r="I6" s="46"/>
      <c r="M6" s="260" t="s">
        <v>123</v>
      </c>
      <c r="N6" s="184"/>
      <c r="P6" s="265" t="s">
        <v>122</v>
      </c>
      <c r="Q6" s="266"/>
      <c r="R6" s="266"/>
      <c r="S6" s="267"/>
      <c r="V6" s="4"/>
    </row>
    <row r="7" spans="2:22" ht="24" customHeight="1" thickBot="1" x14ac:dyDescent="0.25">
      <c r="B7" s="271" t="s">
        <v>135</v>
      </c>
      <c r="C7" s="271"/>
      <c r="D7" s="271"/>
      <c r="E7" s="271"/>
      <c r="F7" s="125">
        <v>593</v>
      </c>
      <c r="G7" s="5" t="s">
        <v>105</v>
      </c>
      <c r="H7" s="5"/>
      <c r="I7" s="124"/>
      <c r="M7" s="261"/>
      <c r="N7" s="262"/>
      <c r="P7" s="268"/>
      <c r="Q7" s="269"/>
      <c r="R7" s="269"/>
      <c r="S7" s="270"/>
    </row>
    <row r="8" spans="2:22" ht="24" customHeight="1" thickBot="1" x14ac:dyDescent="0.25">
      <c r="B8" s="219" t="s">
        <v>136</v>
      </c>
      <c r="C8" s="219"/>
      <c r="D8" s="219"/>
      <c r="E8" s="219"/>
      <c r="F8" s="219"/>
      <c r="G8" s="219"/>
      <c r="H8" s="219"/>
      <c r="I8" s="121"/>
      <c r="M8" s="263"/>
      <c r="N8" s="264"/>
      <c r="P8" s="272" t="s">
        <v>118</v>
      </c>
      <c r="Q8" s="273"/>
      <c r="R8" s="273"/>
      <c r="S8" s="274"/>
      <c r="U8" s="133" t="s">
        <v>121</v>
      </c>
    </row>
    <row r="9" spans="2:22" ht="24" customHeight="1" thickBot="1" x14ac:dyDescent="0.25">
      <c r="B9" s="219" t="s">
        <v>120</v>
      </c>
      <c r="C9" s="219"/>
      <c r="D9" s="219"/>
      <c r="E9" s="219"/>
      <c r="F9" s="219"/>
      <c r="G9" s="219"/>
      <c r="H9" s="219"/>
      <c r="I9" s="121"/>
      <c r="J9" s="275" t="s">
        <v>119</v>
      </c>
      <c r="K9" s="276"/>
      <c r="L9" s="132"/>
      <c r="M9" s="103" t="s">
        <v>118</v>
      </c>
      <c r="N9" s="101">
        <v>2025</v>
      </c>
      <c r="P9" s="131" t="s">
        <v>117</v>
      </c>
      <c r="Q9" s="130" t="s">
        <v>116</v>
      </c>
      <c r="R9" s="130" t="s">
        <v>115</v>
      </c>
      <c r="S9" s="130" t="s">
        <v>114</v>
      </c>
      <c r="U9" s="129" t="s">
        <v>113</v>
      </c>
    </row>
    <row r="10" spans="2:22" ht="24" customHeight="1" thickBot="1" x14ac:dyDescent="0.25">
      <c r="B10" s="237" t="s">
        <v>112</v>
      </c>
      <c r="C10" s="237"/>
      <c r="D10" s="253" t="str">
        <f>CONCATENATE("The ",F1," ",G1," Average is")</f>
        <v>The October 2025 Average is</v>
      </c>
      <c r="E10" s="253"/>
      <c r="F10" s="253"/>
      <c r="G10" s="149">
        <f>K15</f>
        <v>642</v>
      </c>
      <c r="H10" s="150" t="s">
        <v>111</v>
      </c>
      <c r="I10" s="128"/>
      <c r="J10" s="120" t="s">
        <v>110</v>
      </c>
      <c r="K10" s="126">
        <v>2025</v>
      </c>
      <c r="M10" s="65" t="s">
        <v>85</v>
      </c>
      <c r="N10" s="101" t="s">
        <v>84</v>
      </c>
      <c r="P10" s="231">
        <v>45748</v>
      </c>
      <c r="Q10" s="234">
        <v>485.56</v>
      </c>
      <c r="R10" s="93">
        <v>45839</v>
      </c>
      <c r="S10" s="254">
        <v>45627</v>
      </c>
      <c r="U10" s="123" t="s">
        <v>109</v>
      </c>
    </row>
    <row r="11" spans="2:22" ht="24" customHeight="1" thickBot="1" x14ac:dyDescent="0.25">
      <c r="B11" s="257" t="s">
        <v>108</v>
      </c>
      <c r="C11" s="257"/>
      <c r="D11" s="257"/>
      <c r="E11" s="257"/>
      <c r="F11" s="257"/>
      <c r="G11" s="257"/>
      <c r="H11" s="257"/>
      <c r="I11" s="127"/>
      <c r="J11" s="120" t="s">
        <v>107</v>
      </c>
      <c r="K11" s="126" t="s">
        <v>58</v>
      </c>
      <c r="M11" s="65" t="s">
        <v>81</v>
      </c>
      <c r="N11" s="64" t="s">
        <v>5</v>
      </c>
      <c r="P11" s="232"/>
      <c r="Q11" s="235"/>
      <c r="R11" s="92">
        <v>45870</v>
      </c>
      <c r="S11" s="255"/>
      <c r="U11" s="123" t="s">
        <v>106</v>
      </c>
    </row>
    <row r="12" spans="2:22" ht="24" customHeight="1" thickBot="1" x14ac:dyDescent="0.25">
      <c r="B12" s="219" t="s">
        <v>137</v>
      </c>
      <c r="C12" s="219"/>
      <c r="D12" s="219"/>
      <c r="E12" s="219"/>
      <c r="F12" s="125">
        <v>593</v>
      </c>
      <c r="G12" s="5" t="s">
        <v>105</v>
      </c>
      <c r="I12" s="124"/>
      <c r="J12" s="114"/>
      <c r="K12" s="113"/>
      <c r="M12" s="65" t="s">
        <v>80</v>
      </c>
      <c r="N12" s="64" t="s">
        <v>5</v>
      </c>
      <c r="P12" s="233"/>
      <c r="Q12" s="236"/>
      <c r="R12" s="92">
        <v>45901</v>
      </c>
      <c r="S12" s="255"/>
      <c r="U12" s="123" t="s">
        <v>104</v>
      </c>
    </row>
    <row r="13" spans="2:22" ht="24" customHeight="1" thickBot="1" x14ac:dyDescent="0.25">
      <c r="B13" s="219" t="s">
        <v>103</v>
      </c>
      <c r="C13" s="219"/>
      <c r="D13" s="219"/>
      <c r="E13" s="219"/>
      <c r="F13" s="219"/>
      <c r="G13" s="219"/>
      <c r="H13" s="219"/>
      <c r="I13" s="121"/>
      <c r="J13" s="258" t="s">
        <v>102</v>
      </c>
      <c r="K13" s="259"/>
      <c r="M13" s="65" t="s">
        <v>78</v>
      </c>
      <c r="N13" s="64" t="s">
        <v>5</v>
      </c>
      <c r="P13" s="231" t="s">
        <v>144</v>
      </c>
      <c r="Q13" s="234">
        <v>488.31400000000002</v>
      </c>
      <c r="R13" s="93">
        <v>45931</v>
      </c>
      <c r="S13" s="255"/>
      <c r="U13" s="122" t="s">
        <v>101</v>
      </c>
    </row>
    <row r="14" spans="2:22" ht="24" customHeight="1" thickBot="1" x14ac:dyDescent="0.25">
      <c r="B14" s="219"/>
      <c r="C14" s="219"/>
      <c r="D14" s="219"/>
      <c r="E14" s="219"/>
      <c r="F14" s="219"/>
      <c r="G14" s="219"/>
      <c r="H14" s="219"/>
      <c r="I14" s="121"/>
      <c r="J14" s="120" t="s">
        <v>100</v>
      </c>
      <c r="K14" s="119">
        <v>593</v>
      </c>
      <c r="M14" s="65" t="s">
        <v>75</v>
      </c>
      <c r="N14" s="64">
        <v>621</v>
      </c>
      <c r="P14" s="232"/>
      <c r="Q14" s="235"/>
      <c r="R14" s="92">
        <v>45962</v>
      </c>
      <c r="S14" s="255"/>
    </row>
    <row r="15" spans="2:22" ht="56.25" customHeight="1" thickBot="1" x14ac:dyDescent="0.25">
      <c r="B15" s="248" t="s">
        <v>141</v>
      </c>
      <c r="C15" s="249"/>
      <c r="D15" s="249"/>
      <c r="E15" s="249"/>
      <c r="F15" s="249"/>
      <c r="G15" s="249"/>
      <c r="H15" s="250"/>
      <c r="I15" s="118"/>
      <c r="J15" s="117" t="s">
        <v>99</v>
      </c>
      <c r="K15" s="116">
        <v>642</v>
      </c>
      <c r="M15" s="65" t="s">
        <v>73</v>
      </c>
      <c r="N15" s="64">
        <v>626</v>
      </c>
      <c r="P15" s="233"/>
      <c r="Q15" s="236"/>
      <c r="R15" s="92">
        <v>45992</v>
      </c>
      <c r="S15" s="255"/>
    </row>
    <row r="16" spans="2:22" ht="24" customHeight="1" thickBot="1" x14ac:dyDescent="0.25">
      <c r="B16" s="251" t="s">
        <v>142</v>
      </c>
      <c r="C16" s="252"/>
      <c r="D16" s="252"/>
      <c r="E16" s="252"/>
      <c r="F16" s="252"/>
      <c r="G16" s="252"/>
      <c r="H16" s="252"/>
      <c r="I16" s="115"/>
      <c r="J16" s="114"/>
      <c r="K16" s="113"/>
      <c r="M16" s="65" t="s">
        <v>70</v>
      </c>
      <c r="N16" s="64">
        <v>632</v>
      </c>
      <c r="P16" s="231">
        <v>45931</v>
      </c>
      <c r="Q16" s="234"/>
      <c r="R16" s="93">
        <v>46023</v>
      </c>
      <c r="S16" s="255"/>
      <c r="U16" s="100"/>
    </row>
    <row r="17" spans="2:21" ht="40.5" customHeight="1" thickBot="1" x14ac:dyDescent="0.25">
      <c r="B17" s="228" t="s">
        <v>98</v>
      </c>
      <c r="C17" s="229"/>
      <c r="D17" s="229"/>
      <c r="E17" s="229"/>
      <c r="F17" s="229"/>
      <c r="G17" s="229"/>
      <c r="H17" s="230"/>
      <c r="I17" s="46"/>
      <c r="J17" s="112" t="s">
        <v>97</v>
      </c>
      <c r="K17" s="111">
        <v>45809</v>
      </c>
      <c r="M17" s="65" t="s">
        <v>67</v>
      </c>
      <c r="N17" s="64">
        <v>646</v>
      </c>
      <c r="P17" s="233"/>
      <c r="Q17" s="236"/>
      <c r="R17" s="92">
        <v>46082</v>
      </c>
      <c r="S17" s="255"/>
      <c r="U17" s="100"/>
    </row>
    <row r="18" spans="2:21" ht="56.25" customHeight="1" thickBot="1" x14ac:dyDescent="0.25">
      <c r="B18" s="45" t="s">
        <v>44</v>
      </c>
      <c r="C18" s="44" t="s">
        <v>43</v>
      </c>
      <c r="D18" s="43" t="s">
        <v>42</v>
      </c>
      <c r="E18" s="43" t="s">
        <v>96</v>
      </c>
      <c r="F18" s="43" t="s">
        <v>40</v>
      </c>
      <c r="G18" s="244" t="s">
        <v>39</v>
      </c>
      <c r="H18" s="245"/>
      <c r="I18" s="42"/>
      <c r="J18" s="110" t="s">
        <v>95</v>
      </c>
      <c r="K18" s="109">
        <v>488.31400000000002</v>
      </c>
      <c r="M18" s="65" t="s">
        <v>64</v>
      </c>
      <c r="N18" s="64">
        <v>648</v>
      </c>
      <c r="P18" s="231">
        <v>46023</v>
      </c>
      <c r="Q18" s="234"/>
      <c r="R18" s="93">
        <v>46113</v>
      </c>
      <c r="S18" s="255"/>
      <c r="U18" s="100"/>
    </row>
    <row r="19" spans="2:21" ht="21.75" customHeight="1" thickBot="1" x14ac:dyDescent="0.25">
      <c r="B19" s="73">
        <v>302.01</v>
      </c>
      <c r="C19" s="72" t="s">
        <v>74</v>
      </c>
      <c r="D19" s="71">
        <v>3.75</v>
      </c>
      <c r="E19" s="70">
        <v>0</v>
      </c>
      <c r="F19" s="69">
        <f t="shared" ref="F19:F29" si="0">D19+E19</f>
        <v>3.75</v>
      </c>
      <c r="G19" s="246">
        <f t="shared" ref="G19:G29" si="1">IF((ABS(($K$15-$K$14)*F19/100))&gt;0.1, ($K$15-$K$14)*F19/100, 0)</f>
        <v>1.8374999999999999</v>
      </c>
      <c r="H19" s="247" t="e">
        <f>IF((ABS((J15-J14)*E19/100))&gt;0.1, (J15-J14)*E19/100, 0)</f>
        <v>#VALUE!</v>
      </c>
      <c r="I19" s="32"/>
      <c r="J19" s="107" t="s">
        <v>94</v>
      </c>
      <c r="K19" s="108" t="s">
        <v>139</v>
      </c>
      <c r="M19" s="65" t="s">
        <v>61</v>
      </c>
      <c r="N19" s="64">
        <v>642</v>
      </c>
      <c r="P19" s="232"/>
      <c r="Q19" s="235"/>
      <c r="R19" s="92">
        <v>46143</v>
      </c>
      <c r="S19" s="255"/>
      <c r="U19" s="100"/>
    </row>
    <row r="20" spans="2:21" ht="21.75" customHeight="1" thickBot="1" x14ac:dyDescent="0.25">
      <c r="B20" s="38" t="s">
        <v>72</v>
      </c>
      <c r="C20" s="67" t="s">
        <v>71</v>
      </c>
      <c r="D20" s="36">
        <v>6.85</v>
      </c>
      <c r="E20" s="36">
        <v>1</v>
      </c>
      <c r="F20" s="57">
        <f t="shared" si="0"/>
        <v>7.85</v>
      </c>
      <c r="G20" s="238">
        <f t="shared" si="1"/>
        <v>3.8464999999999998</v>
      </c>
      <c r="H20" s="239" t="e">
        <f>IF((ABS((#REF!-J15)*E20/100))&gt;0.1, (#REF!-J15)*E20/100, 0)</f>
        <v>#REF!</v>
      </c>
      <c r="I20" s="32"/>
      <c r="J20" s="107" t="s">
        <v>93</v>
      </c>
      <c r="K20" s="106">
        <v>459.404</v>
      </c>
      <c r="M20" s="65" t="s">
        <v>58</v>
      </c>
      <c r="N20" s="64">
        <v>642</v>
      </c>
      <c r="P20" s="233"/>
      <c r="Q20" s="236"/>
      <c r="R20" s="92">
        <v>46174</v>
      </c>
      <c r="S20" s="255"/>
      <c r="U20" s="100"/>
    </row>
    <row r="21" spans="2:21" ht="21.75" customHeight="1" thickBot="1" x14ac:dyDescent="0.25">
      <c r="B21" s="38" t="s">
        <v>69</v>
      </c>
      <c r="C21" s="67" t="s">
        <v>68</v>
      </c>
      <c r="D21" s="36">
        <v>6.85</v>
      </c>
      <c r="E21" s="36">
        <v>1</v>
      </c>
      <c r="F21" s="57">
        <f t="shared" si="0"/>
        <v>7.85</v>
      </c>
      <c r="G21" s="238">
        <f t="shared" si="1"/>
        <v>3.8464999999999998</v>
      </c>
      <c r="H21" s="239" t="e">
        <f>IF((ABS((#REF!-#REF!)*E21/100))&gt;0.1, (#REF!-#REF!)*E21/100, 0)</f>
        <v>#REF!</v>
      </c>
      <c r="I21" s="32"/>
      <c r="J21" s="105" t="s">
        <v>92</v>
      </c>
      <c r="K21" s="104">
        <v>45901</v>
      </c>
      <c r="L21" s="1"/>
      <c r="M21" s="65" t="s">
        <v>55</v>
      </c>
      <c r="N21" s="64"/>
      <c r="P21" s="231">
        <v>46113</v>
      </c>
      <c r="Q21" s="234"/>
      <c r="R21" s="93">
        <v>46204</v>
      </c>
      <c r="S21" s="255"/>
      <c r="U21" s="100"/>
    </row>
    <row r="22" spans="2:21" ht="22.5" customHeight="1" thickBot="1" x14ac:dyDescent="0.25">
      <c r="B22" s="38" t="s">
        <v>66</v>
      </c>
      <c r="C22" s="67" t="s">
        <v>65</v>
      </c>
      <c r="D22" s="36">
        <v>6.85</v>
      </c>
      <c r="E22" s="36">
        <v>1</v>
      </c>
      <c r="F22" s="57">
        <f t="shared" si="0"/>
        <v>7.85</v>
      </c>
      <c r="G22" s="238">
        <f t="shared" si="1"/>
        <v>3.8464999999999998</v>
      </c>
      <c r="H22" s="239" t="e">
        <f>IF((ABS((#REF!-#REF!)*E22/100))&gt;0.1, (#REF!-#REF!)*E22/100, 0)</f>
        <v>#REF!</v>
      </c>
      <c r="I22" s="32"/>
      <c r="K22" s="1"/>
      <c r="L22" s="1"/>
      <c r="M22" s="60" t="s">
        <v>52</v>
      </c>
      <c r="N22" s="59"/>
      <c r="P22" s="232"/>
      <c r="Q22" s="235"/>
      <c r="R22" s="92">
        <v>46235</v>
      </c>
      <c r="S22" s="255"/>
      <c r="U22" s="100"/>
    </row>
    <row r="23" spans="2:21" ht="21.75" customHeight="1" thickBot="1" x14ac:dyDescent="0.25">
      <c r="B23" s="38" t="s">
        <v>63</v>
      </c>
      <c r="C23" s="67" t="s">
        <v>62</v>
      </c>
      <c r="D23" s="36">
        <v>6.85</v>
      </c>
      <c r="E23" s="36">
        <v>1</v>
      </c>
      <c r="F23" s="57">
        <f t="shared" si="0"/>
        <v>7.85</v>
      </c>
      <c r="G23" s="238">
        <f t="shared" si="1"/>
        <v>3.8464999999999998</v>
      </c>
      <c r="H23" s="239" t="e">
        <f>IF((ABS((#REF!-#REF!)*E23/100))&gt;0.1, (#REF!-#REF!)*E23/100, 0)</f>
        <v>#REF!</v>
      </c>
      <c r="I23" s="32"/>
      <c r="J23" s="1"/>
      <c r="K23" s="1"/>
      <c r="L23" s="1"/>
      <c r="M23" s="103"/>
      <c r="N23" s="102">
        <v>2026</v>
      </c>
      <c r="P23" s="233"/>
      <c r="Q23" s="236"/>
      <c r="R23" s="92">
        <v>46266</v>
      </c>
      <c r="S23" s="255"/>
      <c r="U23" s="100"/>
    </row>
    <row r="24" spans="2:21" ht="21.75" customHeight="1" thickBot="1" x14ac:dyDescent="0.25">
      <c r="B24" s="38" t="s">
        <v>60</v>
      </c>
      <c r="C24" s="67" t="s">
        <v>59</v>
      </c>
      <c r="D24" s="36">
        <v>8.25</v>
      </c>
      <c r="E24" s="36">
        <v>1</v>
      </c>
      <c r="F24" s="57">
        <f t="shared" si="0"/>
        <v>9.25</v>
      </c>
      <c r="G24" s="238">
        <f t="shared" si="1"/>
        <v>4.5324999999999998</v>
      </c>
      <c r="H24" s="239" t="e">
        <f>IF((ABS((#REF!-#REF!)*E24/100))&gt;0.1, (#REF!-#REF!)*E24/100, 0)</f>
        <v>#REF!</v>
      </c>
      <c r="I24" s="32"/>
      <c r="J24" s="1"/>
      <c r="K24" s="1"/>
      <c r="L24" s="1"/>
      <c r="M24" s="65" t="s">
        <v>85</v>
      </c>
      <c r="N24" s="101" t="s">
        <v>84</v>
      </c>
      <c r="P24" s="231">
        <v>46204</v>
      </c>
      <c r="Q24" s="234"/>
      <c r="R24" s="93">
        <v>46296</v>
      </c>
      <c r="S24" s="255"/>
      <c r="U24" s="100"/>
    </row>
    <row r="25" spans="2:21" ht="30.75" thickBot="1" x14ac:dyDescent="0.25">
      <c r="B25" s="38" t="s">
        <v>57</v>
      </c>
      <c r="C25" s="58" t="s">
        <v>56</v>
      </c>
      <c r="D25" s="36">
        <v>6.7</v>
      </c>
      <c r="E25" s="66">
        <v>1</v>
      </c>
      <c r="F25" s="57">
        <f t="shared" si="0"/>
        <v>7.7</v>
      </c>
      <c r="G25" s="238">
        <f t="shared" si="1"/>
        <v>3.7730000000000001</v>
      </c>
      <c r="H25" s="239" t="e">
        <f>IF((ABS((#REF!-#REF!)*E25/100))&gt;0.1, (#REF!-#REF!)*E25/100, 0)</f>
        <v>#REF!</v>
      </c>
      <c r="I25" s="32"/>
      <c r="J25" s="1"/>
      <c r="K25" s="1"/>
      <c r="L25" s="1"/>
      <c r="M25" s="65" t="s">
        <v>81</v>
      </c>
      <c r="N25" s="64"/>
      <c r="P25" s="232"/>
      <c r="Q25" s="235"/>
      <c r="R25" s="92">
        <v>46327</v>
      </c>
      <c r="S25" s="255"/>
    </row>
    <row r="26" spans="2:21" ht="30.75" thickBot="1" x14ac:dyDescent="0.25">
      <c r="B26" s="41" t="s">
        <v>54</v>
      </c>
      <c r="C26" s="63" t="s">
        <v>53</v>
      </c>
      <c r="D26" s="39">
        <v>6.2</v>
      </c>
      <c r="E26" s="39">
        <v>1</v>
      </c>
      <c r="F26" s="62">
        <f t="shared" si="0"/>
        <v>7.2</v>
      </c>
      <c r="G26" s="240">
        <f t="shared" si="1"/>
        <v>3.528</v>
      </c>
      <c r="H26" s="241" t="e">
        <f>IF((ABS((#REF!-#REF!)*E26/100))&gt;0.1, (#REF!-#REF!)*E26/100, 0)</f>
        <v>#REF!</v>
      </c>
      <c r="I26" s="32"/>
      <c r="J26" s="1"/>
      <c r="K26" s="1"/>
      <c r="L26" s="1"/>
      <c r="M26" s="65" t="s">
        <v>80</v>
      </c>
      <c r="N26" s="64"/>
      <c r="P26" s="233"/>
      <c r="Q26" s="236"/>
      <c r="R26" s="92">
        <v>46357</v>
      </c>
      <c r="S26" s="255"/>
    </row>
    <row r="27" spans="2:21" ht="30.75" thickBot="1" x14ac:dyDescent="0.25">
      <c r="B27" s="38" t="s">
        <v>51</v>
      </c>
      <c r="C27" s="58" t="s">
        <v>50</v>
      </c>
      <c r="D27" s="36">
        <v>5.5</v>
      </c>
      <c r="E27" s="36">
        <v>1</v>
      </c>
      <c r="F27" s="57">
        <f t="shared" si="0"/>
        <v>6.5</v>
      </c>
      <c r="G27" s="238">
        <f t="shared" si="1"/>
        <v>3.1850000000000001</v>
      </c>
      <c r="H27" s="239" t="e">
        <f>IF((ABS((#REF!-#REF!)*E27/100))&gt;0.1, (#REF!-#REF!)*E27/100, 0)</f>
        <v>#REF!</v>
      </c>
      <c r="I27" s="32"/>
      <c r="J27" s="1"/>
      <c r="K27" s="1"/>
      <c r="L27" s="1"/>
      <c r="M27" s="65" t="s">
        <v>78</v>
      </c>
      <c r="N27" s="64"/>
      <c r="P27" s="231">
        <v>46296</v>
      </c>
      <c r="Q27" s="234"/>
      <c r="R27" s="93">
        <v>46388</v>
      </c>
      <c r="S27" s="255"/>
    </row>
    <row r="28" spans="2:21" ht="30.75" thickBot="1" x14ac:dyDescent="0.25">
      <c r="B28" s="38" t="s">
        <v>49</v>
      </c>
      <c r="C28" s="58" t="s">
        <v>48</v>
      </c>
      <c r="D28" s="36">
        <v>4.9000000000000004</v>
      </c>
      <c r="E28" s="36">
        <v>1</v>
      </c>
      <c r="F28" s="57">
        <f t="shared" si="0"/>
        <v>5.9</v>
      </c>
      <c r="G28" s="238">
        <f t="shared" si="1"/>
        <v>2.891</v>
      </c>
      <c r="H28" s="239" t="e">
        <f>IF((ABS((#REF!-#REF!)*E28/100))&gt;0.1, (#REF!-#REF!)*E28/100, 0)</f>
        <v>#REF!</v>
      </c>
      <c r="I28" s="32"/>
      <c r="J28" s="1"/>
      <c r="K28" s="1"/>
      <c r="L28" s="1"/>
      <c r="M28" s="65" t="s">
        <v>75</v>
      </c>
      <c r="N28" s="64"/>
      <c r="P28" s="232"/>
      <c r="Q28" s="235"/>
      <c r="R28" s="92">
        <v>46419</v>
      </c>
      <c r="S28" s="255"/>
    </row>
    <row r="29" spans="2:21" ht="30.75" customHeight="1" thickBot="1" x14ac:dyDescent="0.25">
      <c r="B29" s="35" t="s">
        <v>47</v>
      </c>
      <c r="C29" s="55" t="s">
        <v>46</v>
      </c>
      <c r="D29" s="33">
        <v>4.5</v>
      </c>
      <c r="E29" s="54">
        <v>1</v>
      </c>
      <c r="F29" s="53">
        <f t="shared" si="0"/>
        <v>5.5</v>
      </c>
      <c r="G29" s="242">
        <f t="shared" si="1"/>
        <v>2.6949999999999998</v>
      </c>
      <c r="H29" s="243" t="e">
        <f>IF((ABS((#REF!-#REF!)*E29/100))&gt;0.1, (#REF!-#REF!)*E29/100, 0)</f>
        <v>#REF!</v>
      </c>
      <c r="I29" s="32"/>
      <c r="J29" s="1"/>
      <c r="K29" s="1"/>
      <c r="L29" s="1"/>
      <c r="M29" s="65" t="s">
        <v>73</v>
      </c>
      <c r="N29" s="64"/>
      <c r="P29" s="233"/>
      <c r="Q29" s="236"/>
      <c r="R29" s="92">
        <v>46447</v>
      </c>
      <c r="S29" s="256"/>
    </row>
    <row r="30" spans="2:21" ht="21.75" customHeight="1" thickBot="1" x14ac:dyDescent="0.25">
      <c r="B30" s="99"/>
      <c r="C30" s="98"/>
      <c r="D30" s="97"/>
      <c r="E30" s="96"/>
      <c r="F30" s="95"/>
      <c r="G30" s="94"/>
      <c r="H30" s="94"/>
      <c r="I30" s="32"/>
      <c r="J30" s="1"/>
      <c r="K30" s="1"/>
      <c r="L30" s="1"/>
      <c r="M30" s="65" t="s">
        <v>70</v>
      </c>
      <c r="N30" s="64"/>
      <c r="P30" s="231">
        <v>46388</v>
      </c>
      <c r="Q30" s="234"/>
      <c r="R30" s="93">
        <v>46478</v>
      </c>
      <c r="S30" s="1"/>
    </row>
    <row r="31" spans="2:21" ht="21.75" customHeight="1" thickBot="1" x14ac:dyDescent="0.25">
      <c r="B31" s="237" t="s">
        <v>91</v>
      </c>
      <c r="C31" s="237"/>
      <c r="D31" s="237"/>
      <c r="E31" s="237"/>
      <c r="F31" s="237"/>
      <c r="G31" s="237"/>
      <c r="H31" s="237"/>
      <c r="I31" s="32"/>
      <c r="J31" s="1"/>
      <c r="K31" s="1"/>
      <c r="M31" s="65" t="s">
        <v>67</v>
      </c>
      <c r="N31" s="64"/>
      <c r="P31" s="232"/>
      <c r="Q31" s="235"/>
      <c r="R31" s="92">
        <v>46508</v>
      </c>
    </row>
    <row r="32" spans="2:21" ht="21.75" customHeight="1" thickBot="1" x14ac:dyDescent="0.25">
      <c r="B32" s="219" t="s">
        <v>90</v>
      </c>
      <c r="C32" s="219"/>
      <c r="D32" s="219"/>
      <c r="E32" s="219"/>
      <c r="F32" s="219"/>
      <c r="G32" s="219"/>
      <c r="H32" s="219"/>
      <c r="I32" s="32"/>
      <c r="M32" s="65" t="s">
        <v>64</v>
      </c>
      <c r="N32" s="64"/>
      <c r="P32" s="233"/>
      <c r="Q32" s="236"/>
      <c r="R32" s="92">
        <v>46539</v>
      </c>
    </row>
    <row r="33" spans="2:18" ht="21.75" customHeight="1" x14ac:dyDescent="0.2">
      <c r="B33" s="219" t="s">
        <v>138</v>
      </c>
      <c r="C33" s="219"/>
      <c r="D33" s="219"/>
      <c r="E33" s="219"/>
      <c r="F33" s="219"/>
      <c r="G33" s="219"/>
      <c r="H33" s="219"/>
      <c r="I33" s="32"/>
      <c r="M33" s="65" t="s">
        <v>61</v>
      </c>
      <c r="N33" s="64"/>
      <c r="P33" s="91" t="s">
        <v>140</v>
      </c>
      <c r="Q33" s="91" t="s">
        <v>140</v>
      </c>
      <c r="R33" s="1" t="s">
        <v>140</v>
      </c>
    </row>
    <row r="34" spans="2:18" ht="21.75" customHeight="1" x14ac:dyDescent="0.2">
      <c r="B34" s="219" t="s">
        <v>89</v>
      </c>
      <c r="C34" s="219"/>
      <c r="D34" s="219"/>
      <c r="E34" s="219"/>
      <c r="F34" s="219"/>
      <c r="G34" s="219"/>
      <c r="H34" s="219"/>
      <c r="I34" s="32"/>
      <c r="M34" s="65" t="s">
        <v>58</v>
      </c>
      <c r="N34" s="64"/>
    </row>
    <row r="35" spans="2:18" ht="21.75" customHeight="1" x14ac:dyDescent="0.2">
      <c r="B35" s="219" t="s">
        <v>88</v>
      </c>
      <c r="C35" s="219"/>
      <c r="D35" s="219"/>
      <c r="E35" s="219"/>
      <c r="F35" s="219"/>
      <c r="G35" s="219"/>
      <c r="H35" s="219"/>
      <c r="I35" s="32"/>
      <c r="M35" s="65" t="s">
        <v>55</v>
      </c>
      <c r="N35" s="64"/>
    </row>
    <row r="36" spans="2:18" ht="21.75" customHeight="1" thickBot="1" x14ac:dyDescent="0.25">
      <c r="B36" s="79" t="s">
        <v>87</v>
      </c>
      <c r="C36" s="87" t="str">
        <f>K19</f>
        <v>December 2024</v>
      </c>
      <c r="D36" s="220" t="s">
        <v>86</v>
      </c>
      <c r="E36" s="220"/>
      <c r="F36" s="85">
        <f>K20</f>
        <v>459.404</v>
      </c>
      <c r="G36" s="79"/>
      <c r="H36" s="79"/>
      <c r="I36" s="32"/>
      <c r="M36" s="60" t="s">
        <v>52</v>
      </c>
      <c r="N36" s="59"/>
    </row>
    <row r="37" spans="2:18" ht="21.75" customHeight="1" thickBot="1" x14ac:dyDescent="0.25">
      <c r="B37" s="79"/>
      <c r="C37" s="87"/>
      <c r="D37" s="167"/>
      <c r="E37" s="167"/>
      <c r="F37" s="85"/>
      <c r="G37" s="79"/>
      <c r="H37" s="79"/>
      <c r="I37" s="32"/>
      <c r="M37" s="89"/>
      <c r="N37" s="88">
        <v>2027</v>
      </c>
    </row>
    <row r="38" spans="2:18" ht="21.75" customHeight="1" x14ac:dyDescent="0.2">
      <c r="B38" s="221" t="s">
        <v>83</v>
      </c>
      <c r="C38" s="221"/>
      <c r="D38" s="221"/>
      <c r="E38" s="82">
        <f>K17</f>
        <v>45809</v>
      </c>
      <c r="F38" s="81" t="s">
        <v>82</v>
      </c>
      <c r="G38" s="80">
        <f>K18</f>
        <v>488.31400000000002</v>
      </c>
      <c r="H38" s="79"/>
      <c r="I38" s="32"/>
      <c r="M38" s="84" t="s">
        <v>85</v>
      </c>
      <c r="N38" s="83" t="s">
        <v>84</v>
      </c>
    </row>
    <row r="39" spans="2:18" ht="21.75" customHeight="1" thickBot="1" x14ac:dyDescent="0.25">
      <c r="B39" s="79"/>
      <c r="C39" s="79"/>
      <c r="D39" s="79"/>
      <c r="E39" s="79"/>
      <c r="F39" s="79"/>
      <c r="G39" s="79"/>
      <c r="H39" s="79"/>
      <c r="I39" s="32"/>
      <c r="M39" s="65" t="s">
        <v>81</v>
      </c>
      <c r="N39" s="64"/>
    </row>
    <row r="40" spans="2:18" ht="40.5" customHeight="1" thickBot="1" x14ac:dyDescent="0.25">
      <c r="B40" s="222" t="s">
        <v>79</v>
      </c>
      <c r="C40" s="223"/>
      <c r="D40" s="223"/>
      <c r="E40" s="223"/>
      <c r="F40" s="223"/>
      <c r="G40" s="223"/>
      <c r="H40" s="224"/>
      <c r="I40" s="46"/>
      <c r="M40" s="65" t="s">
        <v>80</v>
      </c>
      <c r="N40" s="64"/>
    </row>
    <row r="41" spans="2:18" ht="63.75" thickBot="1" x14ac:dyDescent="0.25">
      <c r="B41" s="78" t="s">
        <v>44</v>
      </c>
      <c r="C41" s="77" t="s">
        <v>43</v>
      </c>
      <c r="D41" s="76" t="s">
        <v>42</v>
      </c>
      <c r="E41" s="76" t="s">
        <v>41</v>
      </c>
      <c r="F41" s="76" t="s">
        <v>40</v>
      </c>
      <c r="G41" s="75" t="s">
        <v>77</v>
      </c>
      <c r="H41" s="74" t="s">
        <v>76</v>
      </c>
      <c r="I41" s="42"/>
      <c r="M41" s="60" t="s">
        <v>78</v>
      </c>
      <c r="N41" s="59"/>
    </row>
    <row r="42" spans="2:18" ht="30" customHeight="1" x14ac:dyDescent="0.2">
      <c r="B42" s="73">
        <v>302.01</v>
      </c>
      <c r="C42" s="72" t="s">
        <v>74</v>
      </c>
      <c r="D42" s="71">
        <v>3.75</v>
      </c>
      <c r="E42" s="70">
        <v>0</v>
      </c>
      <c r="F42" s="69">
        <f t="shared" ref="F42:F52" si="2">D42+E42</f>
        <v>3.75</v>
      </c>
      <c r="G42" s="68">
        <v>0.96250000000000002</v>
      </c>
      <c r="H42" s="225" t="str">
        <f>(IF((($K$18-$K$20)/$K$20)&gt;0.05, "5.00%",($K$18-$K$20)/$K$20))</f>
        <v>5.00%</v>
      </c>
      <c r="I42" s="51"/>
      <c r="M42" s="65" t="s">
        <v>75</v>
      </c>
      <c r="N42" s="64"/>
      <c r="P42" s="50"/>
      <c r="Q42" s="2">
        <f>(($K$18-$K$20)/$K$20)</f>
        <v>6.2929360649885566E-2</v>
      </c>
    </row>
    <row r="43" spans="2:18" ht="30" customHeight="1" x14ac:dyDescent="0.2">
      <c r="B43" s="38" t="s">
        <v>72</v>
      </c>
      <c r="C43" s="67" t="s">
        <v>71</v>
      </c>
      <c r="D43" s="36">
        <v>6.85</v>
      </c>
      <c r="E43" s="36">
        <v>1</v>
      </c>
      <c r="F43" s="57">
        <f t="shared" si="2"/>
        <v>7.85</v>
      </c>
      <c r="G43" s="56">
        <v>0.92149999999999999</v>
      </c>
      <c r="H43" s="226"/>
      <c r="I43" s="51"/>
      <c r="M43" s="65" t="s">
        <v>73</v>
      </c>
      <c r="N43" s="64"/>
      <c r="P43" s="50"/>
      <c r="Q43" s="2" t="str">
        <f t="shared" ref="Q43:Q52" si="3">(IF((($K$18-$K$20)/$K$20)&gt;0.05, "5.00%",($K$18-$K$20)/$K$20))</f>
        <v>5.00%</v>
      </c>
    </row>
    <row r="44" spans="2:18" ht="30" customHeight="1" x14ac:dyDescent="0.2">
      <c r="B44" s="38" t="s">
        <v>69</v>
      </c>
      <c r="C44" s="67" t="s">
        <v>68</v>
      </c>
      <c r="D44" s="36">
        <v>6.85</v>
      </c>
      <c r="E44" s="36">
        <v>1</v>
      </c>
      <c r="F44" s="57">
        <f t="shared" si="2"/>
        <v>7.85</v>
      </c>
      <c r="G44" s="56">
        <v>0.92149999999999999</v>
      </c>
      <c r="H44" s="226"/>
      <c r="I44" s="51"/>
      <c r="M44" s="65" t="s">
        <v>70</v>
      </c>
      <c r="N44" s="64"/>
      <c r="P44" s="50"/>
      <c r="Q44" s="2" t="str">
        <f t="shared" si="3"/>
        <v>5.00%</v>
      </c>
    </row>
    <row r="45" spans="2:18" ht="30" customHeight="1" x14ac:dyDescent="0.2">
      <c r="B45" s="38" t="s">
        <v>66</v>
      </c>
      <c r="C45" s="67" t="s">
        <v>65</v>
      </c>
      <c r="D45" s="36">
        <v>6.85</v>
      </c>
      <c r="E45" s="36">
        <v>1</v>
      </c>
      <c r="F45" s="57">
        <f t="shared" si="2"/>
        <v>7.85</v>
      </c>
      <c r="G45" s="56">
        <v>0.92149999999999999</v>
      </c>
      <c r="H45" s="226"/>
      <c r="I45" s="51"/>
      <c r="M45" s="65" t="s">
        <v>67</v>
      </c>
      <c r="N45" s="64"/>
      <c r="P45" s="50"/>
      <c r="Q45" s="2" t="str">
        <f t="shared" si="3"/>
        <v>5.00%</v>
      </c>
    </row>
    <row r="46" spans="2:18" ht="30" customHeight="1" x14ac:dyDescent="0.2">
      <c r="B46" s="38" t="s">
        <v>63</v>
      </c>
      <c r="C46" s="67" t="s">
        <v>62</v>
      </c>
      <c r="D46" s="36">
        <v>6.85</v>
      </c>
      <c r="E46" s="36">
        <v>1</v>
      </c>
      <c r="F46" s="57">
        <f t="shared" si="2"/>
        <v>7.85</v>
      </c>
      <c r="G46" s="56">
        <v>0.92149999999999999</v>
      </c>
      <c r="H46" s="226"/>
      <c r="I46" s="51"/>
      <c r="M46" s="65" t="s">
        <v>64</v>
      </c>
      <c r="N46" s="64"/>
      <c r="P46" s="50"/>
      <c r="Q46" s="2" t="str">
        <f t="shared" si="3"/>
        <v>5.00%</v>
      </c>
    </row>
    <row r="47" spans="2:18" ht="30" customHeight="1" x14ac:dyDescent="0.2">
      <c r="B47" s="38" t="s">
        <v>60</v>
      </c>
      <c r="C47" s="67" t="s">
        <v>59</v>
      </c>
      <c r="D47" s="36">
        <v>8.25</v>
      </c>
      <c r="E47" s="36">
        <v>1</v>
      </c>
      <c r="F47" s="57">
        <f t="shared" si="2"/>
        <v>9.25</v>
      </c>
      <c r="G47" s="56">
        <v>0.90749999999999997</v>
      </c>
      <c r="H47" s="226"/>
      <c r="I47" s="51"/>
      <c r="M47" s="65" t="s">
        <v>61</v>
      </c>
      <c r="N47" s="64"/>
      <c r="P47" s="50"/>
      <c r="Q47" s="2" t="str">
        <f t="shared" si="3"/>
        <v>5.00%</v>
      </c>
    </row>
    <row r="48" spans="2:18" ht="30" x14ac:dyDescent="0.2">
      <c r="B48" s="38" t="s">
        <v>57</v>
      </c>
      <c r="C48" s="58" t="s">
        <v>56</v>
      </c>
      <c r="D48" s="36">
        <v>6.7</v>
      </c>
      <c r="E48" s="66">
        <v>1</v>
      </c>
      <c r="F48" s="57">
        <f t="shared" si="2"/>
        <v>7.7</v>
      </c>
      <c r="G48" s="56">
        <v>0.92300000000000004</v>
      </c>
      <c r="H48" s="226"/>
      <c r="I48" s="51"/>
      <c r="M48" s="65" t="s">
        <v>58</v>
      </c>
      <c r="N48" s="64"/>
      <c r="P48" s="50"/>
      <c r="Q48" s="2" t="str">
        <f t="shared" si="3"/>
        <v>5.00%</v>
      </c>
    </row>
    <row r="49" spans="2:26" ht="30" x14ac:dyDescent="0.2">
      <c r="B49" s="41" t="s">
        <v>54</v>
      </c>
      <c r="C49" s="63" t="s">
        <v>53</v>
      </c>
      <c r="D49" s="39">
        <v>6.2</v>
      </c>
      <c r="E49" s="39">
        <v>1</v>
      </c>
      <c r="F49" s="62">
        <f t="shared" si="2"/>
        <v>7.2</v>
      </c>
      <c r="G49" s="61">
        <v>0.92800000000000005</v>
      </c>
      <c r="H49" s="226"/>
      <c r="I49" s="51"/>
      <c r="M49" s="65" t="s">
        <v>55</v>
      </c>
      <c r="N49" s="64"/>
      <c r="P49" s="50"/>
      <c r="Q49" s="2" t="str">
        <f t="shared" si="3"/>
        <v>5.00%</v>
      </c>
    </row>
    <row r="50" spans="2:26" ht="30.75" thickBot="1" x14ac:dyDescent="0.25">
      <c r="B50" s="38" t="s">
        <v>51</v>
      </c>
      <c r="C50" s="58" t="s">
        <v>50</v>
      </c>
      <c r="D50" s="36">
        <v>5.5</v>
      </c>
      <c r="E50" s="36">
        <v>1</v>
      </c>
      <c r="F50" s="57">
        <f t="shared" si="2"/>
        <v>6.5</v>
      </c>
      <c r="G50" s="56">
        <v>0.93500000000000005</v>
      </c>
      <c r="H50" s="226"/>
      <c r="I50" s="51"/>
      <c r="M50" s="60" t="s">
        <v>52</v>
      </c>
      <c r="N50" s="59"/>
      <c r="P50" s="50"/>
      <c r="Q50" s="2" t="str">
        <f t="shared" si="3"/>
        <v>5.00%</v>
      </c>
    </row>
    <row r="51" spans="2:26" ht="30" x14ac:dyDescent="0.2">
      <c r="B51" s="38" t="s">
        <v>49</v>
      </c>
      <c r="C51" s="58" t="s">
        <v>48</v>
      </c>
      <c r="D51" s="36">
        <v>4.9000000000000004</v>
      </c>
      <c r="E51" s="36">
        <v>1</v>
      </c>
      <c r="F51" s="57">
        <f t="shared" si="2"/>
        <v>5.9</v>
      </c>
      <c r="G51" s="56">
        <v>0.94099999999999995</v>
      </c>
      <c r="H51" s="226"/>
      <c r="I51" s="51"/>
      <c r="P51" s="50"/>
      <c r="Q51" s="2" t="str">
        <f t="shared" si="3"/>
        <v>5.00%</v>
      </c>
    </row>
    <row r="52" spans="2:26" ht="30.75" thickBot="1" x14ac:dyDescent="0.25">
      <c r="B52" s="35" t="s">
        <v>47</v>
      </c>
      <c r="C52" s="55" t="s">
        <v>46</v>
      </c>
      <c r="D52" s="33">
        <v>4.5</v>
      </c>
      <c r="E52" s="54">
        <v>1</v>
      </c>
      <c r="F52" s="53">
        <f t="shared" si="2"/>
        <v>5.5</v>
      </c>
      <c r="G52" s="52">
        <v>0.94499999999999995</v>
      </c>
      <c r="H52" s="227"/>
      <c r="I52" s="51"/>
      <c r="P52" s="50"/>
      <c r="Q52" s="2" t="str">
        <f t="shared" si="3"/>
        <v>5.00%</v>
      </c>
    </row>
    <row r="53" spans="2:26" x14ac:dyDescent="0.2">
      <c r="B53" s="49"/>
      <c r="C53" s="48"/>
      <c r="D53" s="48"/>
      <c r="E53" s="48"/>
      <c r="F53" s="48"/>
      <c r="G53" s="48"/>
      <c r="H53" s="48"/>
      <c r="I53" s="47"/>
    </row>
    <row r="54" spans="2:26" ht="21" customHeight="1" thickBot="1" x14ac:dyDescent="0.25">
      <c r="B54" s="49"/>
      <c r="C54" s="48"/>
      <c r="D54" s="48"/>
      <c r="E54" s="48"/>
      <c r="F54" s="48"/>
      <c r="G54" s="48"/>
      <c r="H54" s="48"/>
      <c r="I54" s="47"/>
    </row>
    <row r="55" spans="2:26" ht="40.5" customHeight="1" thickBot="1" x14ac:dyDescent="0.25">
      <c r="B55" s="228" t="s">
        <v>45</v>
      </c>
      <c r="C55" s="229"/>
      <c r="D55" s="229"/>
      <c r="E55" s="229"/>
      <c r="F55" s="229"/>
      <c r="G55" s="229"/>
      <c r="H55" s="230"/>
      <c r="I55" s="46"/>
    </row>
    <row r="56" spans="2:26" ht="48" thickBot="1" x14ac:dyDescent="0.25">
      <c r="B56" s="45" t="s">
        <v>44</v>
      </c>
      <c r="C56" s="44" t="s">
        <v>43</v>
      </c>
      <c r="D56" s="43" t="s">
        <v>42</v>
      </c>
      <c r="E56" s="43" t="s">
        <v>41</v>
      </c>
      <c r="F56" s="43" t="s">
        <v>40</v>
      </c>
      <c r="G56" s="211" t="s">
        <v>39</v>
      </c>
      <c r="H56" s="212"/>
      <c r="I56" s="42"/>
    </row>
    <row r="57" spans="2:26" ht="21.75" customHeight="1" x14ac:dyDescent="0.2">
      <c r="B57" s="41" t="s">
        <v>38</v>
      </c>
      <c r="C57" s="40" t="s">
        <v>37</v>
      </c>
      <c r="D57" s="39">
        <v>6</v>
      </c>
      <c r="E57" s="39">
        <v>1</v>
      </c>
      <c r="F57" s="39">
        <f>D57+E57</f>
        <v>7</v>
      </c>
      <c r="G57" s="213">
        <f>IF((ABS(($K$15-$K$14)*F57/100))&gt;0.1, ($K$15-$K$14)*F57/100, 0)</f>
        <v>3.43</v>
      </c>
      <c r="H57" s="214" t="e">
        <f>IF((ABS((#REF!-#REF!)*E57/100))&gt;0.1, (#REF!-#REF!)*E57/100, 0)</f>
        <v>#REF!</v>
      </c>
      <c r="I57" s="32"/>
    </row>
    <row r="58" spans="2:26" ht="21.75" customHeight="1" x14ac:dyDescent="0.2">
      <c r="B58" s="38" t="s">
        <v>36</v>
      </c>
      <c r="C58" s="37" t="s">
        <v>35</v>
      </c>
      <c r="D58" s="36">
        <v>6</v>
      </c>
      <c r="E58" s="36">
        <v>1</v>
      </c>
      <c r="F58" s="36">
        <f>D58+E58</f>
        <v>7</v>
      </c>
      <c r="G58" s="215">
        <f>IF((ABS(($K$15-$K$14)*F58/100))&gt;0.1, ($K$15-$K$14)*F58/100, 0)</f>
        <v>3.43</v>
      </c>
      <c r="H58" s="216" t="e">
        <f>IF((ABS((#REF!-#REF!)*E58/100))&gt;0.1, (#REF!-#REF!)*E58/100, 0)</f>
        <v>#REF!</v>
      </c>
      <c r="I58" s="32"/>
    </row>
    <row r="59" spans="2:26" ht="21" customHeight="1" thickBot="1" x14ac:dyDescent="0.25">
      <c r="B59" s="35" t="s">
        <v>34</v>
      </c>
      <c r="C59" s="34" t="s">
        <v>33</v>
      </c>
      <c r="D59" s="33">
        <v>6</v>
      </c>
      <c r="E59" s="33">
        <v>1</v>
      </c>
      <c r="F59" s="33">
        <f>D59+E59</f>
        <v>7</v>
      </c>
      <c r="G59" s="217">
        <f>IF((ABS(($K$15-$K$14)*F59/100))&gt;0.1, ($K$15-$K$14)*F59/100, 0)</f>
        <v>3.43</v>
      </c>
      <c r="H59" s="218" t="e">
        <f>IF((ABS((#REF!-#REF!)*E59/100))&gt;0.1, (#REF!-#REF!)*E59/100, 0)</f>
        <v>#REF!</v>
      </c>
      <c r="I59" s="32"/>
    </row>
    <row r="60" spans="2:26" ht="61.5" customHeight="1" thickBot="1" x14ac:dyDescent="0.25">
      <c r="I60" s="11"/>
    </row>
    <row r="61" spans="2:26" ht="43.5" customHeight="1" thickBot="1" x14ac:dyDescent="0.25">
      <c r="B61" s="204" t="s">
        <v>32</v>
      </c>
      <c r="C61" s="205"/>
      <c r="D61" s="205"/>
      <c r="E61" s="205"/>
      <c r="F61" s="205"/>
      <c r="G61" s="205"/>
      <c r="H61" s="206"/>
      <c r="I61" s="11"/>
    </row>
    <row r="62" spans="2:26" s="3" customFormat="1" ht="15.75" customHeight="1" x14ac:dyDescent="0.2">
      <c r="B62" s="192"/>
      <c r="C62" s="186"/>
      <c r="D62" s="186"/>
      <c r="E62" s="186"/>
      <c r="F62" s="186"/>
      <c r="G62" s="186"/>
      <c r="H62" s="193"/>
      <c r="I62" s="11"/>
      <c r="M62" s="1"/>
      <c r="N62" s="1"/>
      <c r="O62" s="1"/>
      <c r="P62" s="2"/>
      <c r="Q62" s="2"/>
      <c r="R62" s="2"/>
      <c r="S62" s="2"/>
      <c r="T62" s="1"/>
      <c r="U62" s="1"/>
      <c r="V62" s="1"/>
      <c r="W62" s="1"/>
      <c r="X62" s="1"/>
      <c r="Y62" s="1"/>
      <c r="Z62" s="1"/>
    </row>
    <row r="63" spans="2:26" s="4" customFormat="1" ht="33" customHeight="1" thickBot="1" x14ac:dyDescent="0.25">
      <c r="B63" s="201" t="s">
        <v>31</v>
      </c>
      <c r="C63" s="202"/>
      <c r="E63" s="10"/>
      <c r="F63" s="10"/>
      <c r="G63" s="10"/>
      <c r="H63" s="19"/>
      <c r="I63" s="7"/>
      <c r="J63" s="3"/>
      <c r="K63" s="3"/>
      <c r="L63" s="3"/>
      <c r="M63" s="1"/>
      <c r="N63" s="1"/>
      <c r="O63" s="1"/>
      <c r="P63" s="2"/>
      <c r="Q63" s="2"/>
      <c r="R63" s="2"/>
      <c r="S63" s="2"/>
      <c r="T63" s="1"/>
      <c r="U63" s="1"/>
      <c r="V63" s="1"/>
      <c r="W63" s="1"/>
      <c r="X63" s="1"/>
      <c r="Y63" s="1"/>
      <c r="Z63" s="1"/>
    </row>
    <row r="64" spans="2:26" s="4" customFormat="1" ht="33" customHeight="1" thickBot="1" x14ac:dyDescent="0.25">
      <c r="B64" s="207" t="s">
        <v>30</v>
      </c>
      <c r="C64" s="195"/>
      <c r="D64" s="195"/>
      <c r="E64" s="195"/>
      <c r="F64" s="25"/>
      <c r="G64" s="10"/>
      <c r="H64" s="19"/>
      <c r="I64" s="7"/>
      <c r="J64" s="3"/>
      <c r="K64" s="3"/>
      <c r="L64" s="3"/>
      <c r="M64" s="1"/>
      <c r="N64" s="1"/>
      <c r="O64" s="1"/>
      <c r="P64" s="2"/>
      <c r="Q64" s="2"/>
      <c r="R64" s="2"/>
      <c r="S64" s="2"/>
      <c r="T64" s="1"/>
      <c r="U64" s="1"/>
      <c r="V64" s="1"/>
      <c r="W64" s="1"/>
      <c r="X64" s="1"/>
      <c r="Y64" s="1"/>
      <c r="Z64" s="1"/>
    </row>
    <row r="65" spans="2:26" s="3" customFormat="1" ht="15.75" customHeight="1" thickBot="1" x14ac:dyDescent="0.25">
      <c r="B65" s="192"/>
      <c r="C65" s="186"/>
      <c r="D65" s="186"/>
      <c r="E65" s="186"/>
      <c r="F65" s="186"/>
      <c r="G65" s="186"/>
      <c r="H65" s="193"/>
      <c r="I65" s="11"/>
      <c r="M65" s="1"/>
      <c r="N65" s="1"/>
      <c r="O65" s="1"/>
      <c r="P65" s="2"/>
      <c r="Q65" s="2"/>
      <c r="R65" s="2"/>
      <c r="S65" s="2"/>
      <c r="T65" s="1"/>
      <c r="U65" s="1"/>
      <c r="V65" s="1"/>
      <c r="W65" s="1"/>
      <c r="X65" s="1"/>
      <c r="Y65" s="1"/>
      <c r="Z65" s="1"/>
    </row>
    <row r="66" spans="2:26" s="4" customFormat="1" ht="66" customHeight="1" thickBot="1" x14ac:dyDescent="0.25">
      <c r="B66" s="194" t="s">
        <v>29</v>
      </c>
      <c r="C66" s="195"/>
      <c r="D66" s="195"/>
      <c r="E66" s="195"/>
      <c r="F66" s="25"/>
      <c r="G66" s="24"/>
      <c r="H66" s="23"/>
      <c r="I66" s="22"/>
      <c r="J66" s="3"/>
      <c r="K66" s="3"/>
      <c r="L66" s="3"/>
      <c r="M66" s="1"/>
      <c r="N66" s="1"/>
      <c r="O66" s="1"/>
      <c r="P66" s="2"/>
      <c r="Q66" s="2"/>
      <c r="R66" s="2"/>
      <c r="S66" s="2"/>
      <c r="T66" s="1"/>
      <c r="U66" s="1"/>
      <c r="V66" s="1"/>
      <c r="W66" s="1"/>
      <c r="X66" s="1"/>
      <c r="Y66" s="1"/>
      <c r="Z66" s="1"/>
    </row>
    <row r="67" spans="2:26" s="3" customFormat="1" ht="15.75" customHeight="1" thickBot="1" x14ac:dyDescent="0.25">
      <c r="B67" s="192"/>
      <c r="C67" s="186"/>
      <c r="D67" s="186"/>
      <c r="E67" s="186"/>
      <c r="F67" s="186"/>
      <c r="G67" s="186"/>
      <c r="H67" s="193"/>
      <c r="I67" s="11"/>
      <c r="M67" s="1"/>
      <c r="N67" s="1"/>
      <c r="O67" s="1"/>
      <c r="P67" s="2"/>
      <c r="Q67" s="2"/>
      <c r="R67" s="2"/>
      <c r="S67" s="2"/>
      <c r="T67" s="1"/>
      <c r="U67" s="1"/>
      <c r="V67" s="1"/>
      <c r="W67" s="1"/>
      <c r="X67" s="1"/>
      <c r="Y67" s="1"/>
      <c r="Z67" s="1"/>
    </row>
    <row r="68" spans="2:26" s="4" customFormat="1" ht="33" customHeight="1" thickBot="1" x14ac:dyDescent="0.25">
      <c r="B68" s="209" t="s">
        <v>28</v>
      </c>
      <c r="C68" s="210"/>
      <c r="D68" s="210"/>
      <c r="E68" s="210"/>
      <c r="F68" s="30">
        <f>F64+F66</f>
        <v>0</v>
      </c>
      <c r="G68" s="10"/>
      <c r="H68" s="19"/>
      <c r="I68" s="7"/>
      <c r="J68" s="3"/>
      <c r="K68" s="3"/>
      <c r="L68" s="3"/>
      <c r="M68" s="1"/>
      <c r="N68" s="1"/>
      <c r="O68" s="1"/>
      <c r="P68" s="2"/>
      <c r="Q68" s="2"/>
      <c r="R68" s="2"/>
      <c r="S68" s="2"/>
      <c r="T68" s="1"/>
      <c r="U68" s="1"/>
      <c r="V68" s="1"/>
      <c r="W68" s="1"/>
      <c r="X68" s="1"/>
      <c r="Y68" s="1"/>
      <c r="Z68" s="1"/>
    </row>
    <row r="69" spans="2:26" s="4" customFormat="1" ht="22.5" customHeight="1" x14ac:dyDescent="0.2">
      <c r="B69" s="29"/>
      <c r="C69" s="9"/>
      <c r="D69" s="6"/>
      <c r="E69" s="5"/>
      <c r="F69" s="5"/>
      <c r="G69" s="5"/>
      <c r="H69" s="28"/>
      <c r="I69" s="7"/>
      <c r="J69" s="3"/>
      <c r="K69" s="3"/>
      <c r="L69" s="3"/>
      <c r="M69" s="1"/>
      <c r="N69" s="1"/>
      <c r="O69" s="1"/>
      <c r="P69" s="2"/>
      <c r="Q69" s="2"/>
      <c r="R69" s="2"/>
      <c r="S69" s="2"/>
      <c r="T69" s="1"/>
      <c r="U69" s="1"/>
      <c r="V69" s="1"/>
      <c r="W69" s="1"/>
      <c r="X69" s="1"/>
      <c r="Y69" s="1"/>
      <c r="Z69" s="1"/>
    </row>
    <row r="70" spans="2:26" s="4" customFormat="1" ht="33" customHeight="1" thickBot="1" x14ac:dyDescent="0.25">
      <c r="B70" s="201" t="s">
        <v>27</v>
      </c>
      <c r="C70" s="202"/>
      <c r="E70" s="10"/>
      <c r="F70" s="10"/>
      <c r="G70" s="10"/>
      <c r="H70" s="19"/>
      <c r="I70" s="7"/>
      <c r="J70" s="3"/>
      <c r="K70" s="3"/>
      <c r="L70" s="3"/>
      <c r="M70" s="1"/>
      <c r="N70" s="1"/>
      <c r="O70" s="1"/>
      <c r="P70" s="2"/>
      <c r="Q70" s="2"/>
      <c r="R70" s="2"/>
      <c r="S70" s="2"/>
      <c r="T70" s="1"/>
      <c r="U70" s="1"/>
      <c r="V70" s="1"/>
      <c r="W70" s="1"/>
      <c r="X70" s="1"/>
      <c r="Y70" s="1"/>
      <c r="Z70" s="1"/>
    </row>
    <row r="71" spans="2:26" s="4" customFormat="1" ht="66" customHeight="1" thickBot="1" x14ac:dyDescent="0.25">
      <c r="B71" s="194" t="s">
        <v>26</v>
      </c>
      <c r="C71" s="208"/>
      <c r="D71" s="208"/>
      <c r="E71" s="208"/>
      <c r="F71" s="31"/>
      <c r="G71" s="10"/>
      <c r="H71" s="19"/>
      <c r="I71" s="7"/>
      <c r="J71" s="3"/>
      <c r="K71" s="3"/>
      <c r="L71" s="3"/>
      <c r="M71" s="1"/>
      <c r="N71" s="1"/>
      <c r="O71" s="1"/>
      <c r="P71" s="2"/>
      <c r="Q71" s="2"/>
      <c r="R71" s="2"/>
      <c r="S71" s="2"/>
      <c r="T71" s="1"/>
      <c r="U71" s="1"/>
      <c r="V71" s="1"/>
      <c r="W71" s="1"/>
      <c r="X71" s="1"/>
      <c r="Y71" s="1"/>
      <c r="Z71" s="1"/>
    </row>
    <row r="72" spans="2:26" s="3" customFormat="1" ht="15.75" customHeight="1" thickBot="1" x14ac:dyDescent="0.25">
      <c r="B72" s="192"/>
      <c r="C72" s="186"/>
      <c r="D72" s="186"/>
      <c r="E72" s="186"/>
      <c r="F72" s="186"/>
      <c r="G72" s="186"/>
      <c r="H72" s="193"/>
      <c r="I72" s="11"/>
      <c r="M72" s="1"/>
      <c r="N72" s="1"/>
      <c r="O72" s="1"/>
      <c r="P72" s="2"/>
      <c r="Q72" s="2"/>
      <c r="R72" s="2"/>
      <c r="S72" s="2"/>
      <c r="T72" s="1"/>
      <c r="U72" s="1"/>
      <c r="V72" s="1"/>
      <c r="W72" s="1"/>
      <c r="X72" s="1"/>
      <c r="Y72" s="1"/>
      <c r="Z72" s="1"/>
    </row>
    <row r="73" spans="2:26" s="4" customFormat="1" ht="66" customHeight="1" thickBot="1" x14ac:dyDescent="0.25">
      <c r="B73" s="194" t="s">
        <v>25</v>
      </c>
      <c r="C73" s="208"/>
      <c r="D73" s="208"/>
      <c r="E73" s="208"/>
      <c r="F73" s="31"/>
      <c r="G73" s="10"/>
      <c r="H73" s="19"/>
      <c r="I73" s="7"/>
      <c r="J73" s="3"/>
      <c r="K73" s="3"/>
      <c r="L73" s="3"/>
      <c r="M73" s="1"/>
      <c r="N73" s="1"/>
      <c r="O73" s="1"/>
      <c r="P73" s="2"/>
      <c r="Q73" s="2"/>
      <c r="R73" s="2"/>
      <c r="S73" s="2"/>
      <c r="T73" s="1"/>
      <c r="U73" s="1"/>
      <c r="V73" s="1"/>
      <c r="W73" s="1"/>
      <c r="X73" s="1"/>
      <c r="Y73" s="1"/>
      <c r="Z73" s="1"/>
    </row>
    <row r="74" spans="2:26" s="3" customFormat="1" ht="15.75" customHeight="1" thickBot="1" x14ac:dyDescent="0.25">
      <c r="B74" s="192"/>
      <c r="C74" s="186"/>
      <c r="D74" s="186"/>
      <c r="E74" s="186"/>
      <c r="F74" s="186"/>
      <c r="G74" s="186"/>
      <c r="H74" s="193"/>
      <c r="I74" s="11"/>
      <c r="M74" s="1"/>
      <c r="N74" s="1"/>
      <c r="O74" s="1"/>
      <c r="P74" s="2"/>
      <c r="Q74" s="2"/>
      <c r="R74" s="2"/>
      <c r="S74" s="2"/>
      <c r="T74" s="1"/>
      <c r="U74" s="1"/>
      <c r="V74" s="1"/>
      <c r="W74" s="1"/>
      <c r="X74" s="1"/>
      <c r="Y74" s="1"/>
      <c r="Z74" s="1"/>
    </row>
    <row r="75" spans="2:26" s="4" customFormat="1" ht="33" customHeight="1" thickBot="1" x14ac:dyDescent="0.25">
      <c r="B75" s="209" t="s">
        <v>24</v>
      </c>
      <c r="C75" s="210"/>
      <c r="D75" s="210"/>
      <c r="E75" s="210"/>
      <c r="F75" s="30">
        <f>(F64*F71)*F73</f>
        <v>0</v>
      </c>
      <c r="G75" s="10"/>
      <c r="H75" s="19"/>
      <c r="I75" s="7"/>
      <c r="J75" s="3"/>
      <c r="K75" s="3"/>
      <c r="L75" s="3"/>
      <c r="M75" s="1"/>
      <c r="N75" s="1"/>
      <c r="O75" s="1"/>
      <c r="P75" s="2"/>
      <c r="Q75" s="2"/>
      <c r="R75" s="2"/>
      <c r="S75" s="2"/>
      <c r="T75" s="1"/>
      <c r="U75" s="1"/>
      <c r="V75" s="1"/>
      <c r="W75" s="1"/>
      <c r="X75" s="1"/>
      <c r="Y75" s="1"/>
      <c r="Z75" s="1"/>
    </row>
    <row r="76" spans="2:26" s="4" customFormat="1" ht="22.5" customHeight="1" x14ac:dyDescent="0.2">
      <c r="B76" s="29"/>
      <c r="C76" s="9"/>
      <c r="D76" s="6"/>
      <c r="E76" s="5"/>
      <c r="F76" s="5"/>
      <c r="G76" s="5"/>
      <c r="H76" s="28"/>
      <c r="I76" s="7"/>
      <c r="J76" s="3"/>
      <c r="K76" s="3"/>
      <c r="L76" s="3"/>
      <c r="M76" s="1"/>
      <c r="N76" s="1"/>
      <c r="O76" s="1"/>
      <c r="P76" s="2"/>
      <c r="Q76" s="2"/>
      <c r="R76" s="2"/>
      <c r="S76" s="2"/>
      <c r="T76" s="1"/>
      <c r="U76" s="1"/>
      <c r="V76" s="1"/>
      <c r="W76" s="1"/>
      <c r="X76" s="1"/>
      <c r="Y76" s="1"/>
      <c r="Z76" s="1"/>
    </row>
    <row r="77" spans="2:26" s="4" customFormat="1" ht="33" customHeight="1" thickBot="1" x14ac:dyDescent="0.25">
      <c r="B77" s="201" t="s">
        <v>23</v>
      </c>
      <c r="C77" s="202"/>
      <c r="D77" s="202"/>
      <c r="E77" s="202"/>
      <c r="F77" s="202"/>
      <c r="G77" s="202"/>
      <c r="H77" s="203"/>
      <c r="I77" s="7"/>
      <c r="J77" s="3"/>
      <c r="K77" s="3"/>
      <c r="L77" s="3"/>
      <c r="M77" s="1"/>
      <c r="N77" s="1"/>
      <c r="O77" s="1"/>
      <c r="P77" s="2"/>
      <c r="Q77" s="2"/>
      <c r="R77" s="2"/>
      <c r="S77" s="2"/>
      <c r="T77" s="1"/>
      <c r="U77" s="1"/>
      <c r="V77" s="1"/>
      <c r="W77" s="1"/>
      <c r="X77" s="1"/>
      <c r="Y77" s="1"/>
      <c r="Z77" s="1"/>
    </row>
    <row r="78" spans="2:26" s="4" customFormat="1" ht="33" customHeight="1" thickBot="1" x14ac:dyDescent="0.25">
      <c r="B78" s="196" t="s">
        <v>22</v>
      </c>
      <c r="C78" s="197"/>
      <c r="D78" s="197"/>
      <c r="E78" s="197"/>
      <c r="F78" s="21">
        <f>F68+F75</f>
        <v>0</v>
      </c>
      <c r="G78" s="20" t="s">
        <v>16</v>
      </c>
      <c r="H78" s="19"/>
      <c r="I78" s="7"/>
      <c r="J78" s="3"/>
      <c r="K78" s="3"/>
      <c r="L78" s="3"/>
      <c r="M78" s="1"/>
      <c r="N78" s="1"/>
      <c r="O78" s="1"/>
      <c r="P78" s="2"/>
      <c r="Q78" s="2"/>
      <c r="R78" s="2"/>
      <c r="S78" s="2"/>
      <c r="T78" s="1"/>
      <c r="U78" s="1"/>
      <c r="V78" s="1"/>
      <c r="W78" s="1"/>
      <c r="X78" s="1"/>
      <c r="Y78" s="1"/>
      <c r="Z78" s="1"/>
    </row>
    <row r="79" spans="2:26" s="3" customFormat="1" ht="15.75" customHeight="1" thickBot="1" x14ac:dyDescent="0.25">
      <c r="B79" s="198"/>
      <c r="C79" s="199"/>
      <c r="D79" s="199"/>
      <c r="E79" s="199"/>
      <c r="F79" s="199"/>
      <c r="G79" s="199"/>
      <c r="H79" s="200"/>
      <c r="I79" s="11"/>
      <c r="M79" s="1"/>
      <c r="N79" s="1"/>
      <c r="O79" s="1"/>
      <c r="P79" s="2"/>
      <c r="Q79" s="2"/>
      <c r="R79" s="2"/>
      <c r="S79" s="2"/>
      <c r="T79" s="1"/>
      <c r="U79" s="1"/>
      <c r="V79" s="1"/>
      <c r="W79" s="1"/>
      <c r="X79" s="1"/>
      <c r="Y79" s="1"/>
      <c r="Z79" s="1"/>
    </row>
    <row r="80" spans="2:26" ht="73.5" customHeight="1" thickBot="1" x14ac:dyDescent="0.25">
      <c r="I80" s="11"/>
    </row>
    <row r="81" spans="2:26" ht="43.5" customHeight="1" thickBot="1" x14ac:dyDescent="0.25">
      <c r="B81" s="204" t="s">
        <v>21</v>
      </c>
      <c r="C81" s="205"/>
      <c r="D81" s="205"/>
      <c r="E81" s="205"/>
      <c r="F81" s="205"/>
      <c r="G81" s="205"/>
      <c r="H81" s="206"/>
      <c r="I81" s="11"/>
    </row>
    <row r="82" spans="2:26" s="3" customFormat="1" ht="15.75" customHeight="1" x14ac:dyDescent="0.2">
      <c r="B82" s="192"/>
      <c r="C82" s="186"/>
      <c r="D82" s="186"/>
      <c r="E82" s="186"/>
      <c r="F82" s="186"/>
      <c r="G82" s="186"/>
      <c r="H82" s="193"/>
      <c r="I82" s="11"/>
      <c r="M82" s="1"/>
      <c r="N82" s="1"/>
      <c r="O82" s="1"/>
      <c r="P82" s="2"/>
      <c r="Q82" s="2"/>
      <c r="R82" s="2"/>
      <c r="S82" s="2"/>
      <c r="T82" s="1"/>
      <c r="U82" s="1"/>
      <c r="V82" s="1"/>
      <c r="W82" s="1"/>
      <c r="X82" s="1"/>
      <c r="Y82" s="1"/>
      <c r="Z82" s="1"/>
    </row>
    <row r="83" spans="2:26" s="4" customFormat="1" ht="33" customHeight="1" thickBot="1" x14ac:dyDescent="0.25">
      <c r="B83" s="27" t="s">
        <v>20</v>
      </c>
      <c r="C83" s="26"/>
      <c r="D83" s="26"/>
      <c r="E83" s="26"/>
      <c r="F83" s="26"/>
      <c r="G83" s="10"/>
      <c r="H83" s="19"/>
      <c r="I83" s="7"/>
      <c r="J83" s="3"/>
      <c r="K83" s="3"/>
      <c r="L83" s="3"/>
      <c r="M83" s="1"/>
      <c r="N83" s="1"/>
      <c r="O83" s="1"/>
      <c r="P83" s="2"/>
      <c r="Q83" s="2"/>
      <c r="R83" s="2"/>
      <c r="S83" s="2"/>
      <c r="T83" s="1"/>
      <c r="U83" s="1"/>
      <c r="V83" s="1"/>
      <c r="W83" s="1"/>
      <c r="X83" s="1"/>
      <c r="Y83" s="1"/>
      <c r="Z83" s="1"/>
    </row>
    <row r="84" spans="2:26" s="4" customFormat="1" ht="33" customHeight="1" thickBot="1" x14ac:dyDescent="0.25">
      <c r="B84" s="207" t="s">
        <v>19</v>
      </c>
      <c r="C84" s="195"/>
      <c r="D84" s="195"/>
      <c r="E84" s="195"/>
      <c r="F84" s="25"/>
      <c r="G84" s="10"/>
      <c r="H84" s="19"/>
      <c r="I84" s="7"/>
      <c r="J84" s="3"/>
      <c r="K84" s="3"/>
      <c r="L84" s="3"/>
      <c r="M84" s="1"/>
      <c r="N84" s="1"/>
      <c r="O84" s="1"/>
      <c r="P84" s="2"/>
      <c r="Q84" s="2"/>
      <c r="R84" s="2"/>
      <c r="S84" s="2"/>
      <c r="T84" s="1"/>
      <c r="U84" s="1"/>
      <c r="V84" s="1"/>
      <c r="W84" s="1"/>
      <c r="X84" s="1"/>
      <c r="Y84" s="1"/>
      <c r="Z84" s="1"/>
    </row>
    <row r="85" spans="2:26" s="3" customFormat="1" ht="15.75" customHeight="1" thickBot="1" x14ac:dyDescent="0.25">
      <c r="B85" s="192"/>
      <c r="C85" s="186"/>
      <c r="D85" s="186"/>
      <c r="E85" s="186"/>
      <c r="F85" s="186"/>
      <c r="G85" s="186"/>
      <c r="H85" s="193"/>
      <c r="I85" s="11"/>
      <c r="M85" s="1"/>
      <c r="N85" s="1"/>
      <c r="O85" s="1"/>
      <c r="P85" s="2"/>
      <c r="Q85" s="2"/>
      <c r="R85" s="2"/>
      <c r="S85" s="2"/>
      <c r="T85" s="1"/>
      <c r="U85" s="1"/>
      <c r="V85" s="1"/>
      <c r="W85" s="1"/>
      <c r="X85" s="1"/>
      <c r="Y85" s="1"/>
      <c r="Z85" s="1"/>
    </row>
    <row r="86" spans="2:26" s="4" customFormat="1" ht="66" customHeight="1" thickBot="1" x14ac:dyDescent="0.25">
      <c r="B86" s="194" t="s">
        <v>18</v>
      </c>
      <c r="C86" s="195"/>
      <c r="D86" s="195"/>
      <c r="E86" s="195"/>
      <c r="F86" s="25"/>
      <c r="G86" s="24"/>
      <c r="H86" s="23"/>
      <c r="I86" s="22"/>
      <c r="J86" s="3"/>
      <c r="K86" s="3"/>
      <c r="L86" s="3"/>
      <c r="M86" s="1"/>
      <c r="N86" s="1"/>
      <c r="O86" s="1"/>
      <c r="P86" s="2"/>
      <c r="Q86" s="2"/>
      <c r="R86" s="2"/>
      <c r="S86" s="2"/>
      <c r="T86" s="1"/>
      <c r="U86" s="1"/>
      <c r="V86" s="1"/>
      <c r="W86" s="1"/>
      <c r="X86" s="1"/>
      <c r="Y86" s="1"/>
      <c r="Z86" s="1"/>
    </row>
    <row r="87" spans="2:26" s="3" customFormat="1" ht="15.75" customHeight="1" thickBot="1" x14ac:dyDescent="0.25">
      <c r="B87" s="192"/>
      <c r="C87" s="186"/>
      <c r="D87" s="186"/>
      <c r="E87" s="186"/>
      <c r="F87" s="186"/>
      <c r="G87" s="186"/>
      <c r="H87" s="193"/>
      <c r="I87" s="11"/>
      <c r="M87" s="1"/>
      <c r="N87" s="1"/>
      <c r="O87" s="1"/>
      <c r="P87" s="2"/>
      <c r="Q87" s="2"/>
      <c r="R87" s="2"/>
      <c r="S87" s="2"/>
      <c r="T87" s="1"/>
      <c r="U87" s="1"/>
      <c r="V87" s="1"/>
      <c r="W87" s="1"/>
      <c r="X87" s="1"/>
      <c r="Y87" s="1"/>
      <c r="Z87" s="1"/>
    </row>
    <row r="88" spans="2:26" s="4" customFormat="1" ht="33" customHeight="1" thickBot="1" x14ac:dyDescent="0.25">
      <c r="B88" s="196" t="s">
        <v>17</v>
      </c>
      <c r="C88" s="197"/>
      <c r="D88" s="197"/>
      <c r="E88" s="197"/>
      <c r="F88" s="21">
        <f>F84+F86</f>
        <v>0</v>
      </c>
      <c r="G88" s="20" t="s">
        <v>16</v>
      </c>
      <c r="H88" s="19"/>
      <c r="I88" s="7"/>
      <c r="J88" s="3"/>
      <c r="K88" s="3"/>
      <c r="L88" s="3"/>
      <c r="M88" s="1"/>
      <c r="N88" s="1"/>
      <c r="O88" s="1"/>
      <c r="P88" s="2"/>
      <c r="Q88" s="2"/>
      <c r="R88" s="2"/>
      <c r="S88" s="2"/>
      <c r="T88" s="1"/>
      <c r="U88" s="1"/>
      <c r="V88" s="1"/>
      <c r="W88" s="1"/>
      <c r="X88" s="1"/>
      <c r="Y88" s="1"/>
      <c r="Z88" s="1"/>
    </row>
    <row r="89" spans="2:26" s="3" customFormat="1" ht="15.75" customHeight="1" thickBot="1" x14ac:dyDescent="0.25">
      <c r="B89" s="198"/>
      <c r="C89" s="199"/>
      <c r="D89" s="199"/>
      <c r="E89" s="199"/>
      <c r="F89" s="199"/>
      <c r="G89" s="199"/>
      <c r="H89" s="200"/>
      <c r="I89" s="11"/>
      <c r="M89" s="1"/>
      <c r="N89" s="1"/>
      <c r="O89" s="1"/>
      <c r="P89" s="2"/>
      <c r="Q89" s="2"/>
      <c r="R89" s="2"/>
      <c r="S89" s="2"/>
      <c r="T89" s="1"/>
      <c r="U89" s="1"/>
      <c r="V89" s="1"/>
      <c r="W89" s="1"/>
      <c r="X89" s="1"/>
      <c r="Y89" s="1"/>
      <c r="Z89" s="1"/>
    </row>
    <row r="90" spans="2:26" ht="73.5" customHeight="1" thickBot="1" x14ac:dyDescent="0.25">
      <c r="I90" s="11"/>
    </row>
    <row r="91" spans="2:26" ht="43.5" customHeight="1" thickBot="1" x14ac:dyDescent="0.25">
      <c r="B91" s="188" t="s">
        <v>15</v>
      </c>
      <c r="C91" s="189"/>
      <c r="D91" s="189"/>
      <c r="E91" s="189"/>
      <c r="F91" s="189"/>
      <c r="G91" s="189"/>
      <c r="H91" s="190"/>
      <c r="I91" s="11"/>
    </row>
    <row r="92" spans="2:26" s="3" customFormat="1" ht="15" customHeight="1" x14ac:dyDescent="0.2">
      <c r="B92" s="186"/>
      <c r="C92" s="186"/>
      <c r="D92" s="186"/>
      <c r="E92" s="186"/>
      <c r="F92" s="186"/>
      <c r="G92" s="186"/>
      <c r="H92" s="186"/>
      <c r="I92" s="11"/>
      <c r="M92" s="1"/>
      <c r="N92" s="1"/>
      <c r="O92" s="1"/>
      <c r="P92" s="2"/>
      <c r="Q92" s="2"/>
      <c r="R92" s="2"/>
      <c r="S92" s="2"/>
      <c r="T92" s="1"/>
      <c r="U92" s="1"/>
      <c r="V92" s="1"/>
      <c r="W92" s="1"/>
      <c r="X92" s="1"/>
      <c r="Y92" s="1"/>
      <c r="Z92" s="1"/>
    </row>
    <row r="93" spans="2:26" s="3" customFormat="1" ht="21.75" customHeight="1" x14ac:dyDescent="0.2">
      <c r="B93" s="191" t="s">
        <v>14</v>
      </c>
      <c r="C93" s="191"/>
      <c r="D93" s="191"/>
      <c r="E93" s="191"/>
      <c r="F93" s="191"/>
      <c r="G93" s="191"/>
      <c r="H93" s="191"/>
      <c r="I93" s="11"/>
      <c r="M93" s="1"/>
      <c r="N93" s="1"/>
      <c r="O93" s="1"/>
      <c r="P93" s="2"/>
      <c r="Q93" s="2"/>
      <c r="R93" s="2"/>
      <c r="S93" s="2"/>
      <c r="T93" s="1"/>
      <c r="U93" s="1"/>
      <c r="V93" s="1"/>
      <c r="W93" s="1"/>
      <c r="X93" s="1"/>
      <c r="Y93" s="1"/>
      <c r="Z93" s="1"/>
    </row>
    <row r="94" spans="2:26" s="3" customFormat="1" ht="14.25" customHeight="1" thickBot="1" x14ac:dyDescent="0.25">
      <c r="B94" s="186"/>
      <c r="C94" s="186"/>
      <c r="D94" s="186"/>
      <c r="E94" s="186"/>
      <c r="F94" s="186"/>
      <c r="G94" s="186"/>
      <c r="H94" s="186"/>
      <c r="I94" s="11"/>
      <c r="M94" s="1"/>
      <c r="N94" s="1"/>
      <c r="O94" s="1"/>
      <c r="P94" s="2"/>
      <c r="Q94" s="2"/>
      <c r="R94" s="2"/>
      <c r="S94" s="2"/>
      <c r="T94" s="1"/>
      <c r="U94" s="1"/>
      <c r="V94" s="1"/>
      <c r="W94" s="1"/>
      <c r="X94" s="1"/>
      <c r="Y94" s="1"/>
      <c r="Z94" s="1"/>
    </row>
    <row r="95" spans="2:26" s="3" customFormat="1" ht="46.5" customHeight="1" x14ac:dyDescent="0.2">
      <c r="B95" s="178" t="s">
        <v>7</v>
      </c>
      <c r="C95" s="180" t="s">
        <v>6</v>
      </c>
      <c r="D95" s="182" t="s">
        <v>5</v>
      </c>
      <c r="E95" s="180" t="s">
        <v>4</v>
      </c>
      <c r="F95" s="180"/>
      <c r="G95" s="180" t="s">
        <v>3</v>
      </c>
      <c r="H95" s="184"/>
      <c r="I95" s="11"/>
      <c r="M95" s="1"/>
      <c r="N95" s="1"/>
      <c r="O95" s="1"/>
      <c r="P95" s="2"/>
      <c r="Q95" s="2"/>
      <c r="R95" s="2"/>
      <c r="S95" s="2"/>
      <c r="T95" s="1"/>
      <c r="U95" s="1"/>
      <c r="V95" s="1"/>
      <c r="W95" s="1"/>
      <c r="X95" s="1"/>
      <c r="Y95" s="1"/>
      <c r="Z95" s="1"/>
    </row>
    <row r="96" spans="2:26" s="3" customFormat="1" ht="46.5" customHeight="1" thickBot="1" x14ac:dyDescent="0.25">
      <c r="B96" s="179"/>
      <c r="C96" s="181"/>
      <c r="D96" s="183"/>
      <c r="E96" s="181"/>
      <c r="F96" s="181"/>
      <c r="G96" s="181"/>
      <c r="H96" s="185"/>
      <c r="I96" s="11"/>
      <c r="M96" s="1"/>
      <c r="N96" s="1"/>
      <c r="O96" s="1"/>
      <c r="P96" s="2"/>
      <c r="Q96" s="2"/>
      <c r="R96" s="2"/>
      <c r="S96" s="2"/>
      <c r="T96" s="1"/>
      <c r="U96" s="1"/>
      <c r="V96" s="1"/>
      <c r="W96" s="1"/>
      <c r="X96" s="1"/>
      <c r="Y96" s="1"/>
      <c r="Z96" s="1"/>
    </row>
    <row r="97" spans="2:26" s="3" customFormat="1" ht="18.75" customHeight="1" x14ac:dyDescent="0.2">
      <c r="B97" s="186"/>
      <c r="C97" s="186"/>
      <c r="D97" s="186"/>
      <c r="E97" s="186"/>
      <c r="F97" s="186"/>
      <c r="G97" s="186"/>
      <c r="H97" s="186"/>
      <c r="I97" s="11"/>
      <c r="M97" s="1"/>
      <c r="N97" s="1"/>
      <c r="O97" s="1"/>
      <c r="P97" s="2"/>
      <c r="Q97" s="2"/>
      <c r="R97" s="2"/>
      <c r="S97" s="2"/>
      <c r="T97" s="1"/>
      <c r="U97" s="1"/>
      <c r="V97" s="1"/>
      <c r="W97" s="1"/>
      <c r="X97" s="1"/>
      <c r="Y97" s="1"/>
      <c r="Z97" s="1"/>
    </row>
    <row r="98" spans="2:26" s="3" customFormat="1" ht="21.75" customHeight="1" x14ac:dyDescent="0.2">
      <c r="B98" s="191" t="s">
        <v>13</v>
      </c>
      <c r="C98" s="191"/>
      <c r="D98" s="191"/>
      <c r="E98" s="191"/>
      <c r="F98" s="191"/>
      <c r="G98" s="191"/>
      <c r="H98" s="191"/>
      <c r="I98" s="11"/>
      <c r="M98" s="1"/>
      <c r="N98" s="1"/>
      <c r="O98" s="1"/>
      <c r="P98" s="2"/>
      <c r="Q98" s="2"/>
      <c r="R98" s="2"/>
      <c r="S98" s="2"/>
      <c r="T98" s="1"/>
      <c r="U98" s="1"/>
      <c r="V98" s="1"/>
      <c r="W98" s="1"/>
      <c r="X98" s="1"/>
      <c r="Y98" s="1"/>
      <c r="Z98" s="1"/>
    </row>
    <row r="99" spans="2:26" s="3" customFormat="1" ht="15.75" customHeight="1" x14ac:dyDescent="0.2">
      <c r="B99" s="186"/>
      <c r="C99" s="186"/>
      <c r="D99" s="186"/>
      <c r="E99" s="186"/>
      <c r="F99" s="186"/>
      <c r="G99" s="186"/>
      <c r="H99" s="186"/>
      <c r="I99" s="11"/>
      <c r="M99" s="1"/>
      <c r="N99" s="1"/>
      <c r="O99" s="1"/>
      <c r="P99" s="2"/>
      <c r="Q99" s="2"/>
      <c r="R99" s="2"/>
      <c r="S99" s="2"/>
      <c r="T99" s="1"/>
      <c r="U99" s="1"/>
      <c r="V99" s="1"/>
      <c r="W99" s="1"/>
      <c r="X99" s="1"/>
      <c r="Y99" s="1"/>
      <c r="Z99" s="1"/>
    </row>
    <row r="100" spans="2:26" s="3" customFormat="1" ht="33" customHeight="1" x14ac:dyDescent="0.2">
      <c r="B100" s="175" t="s">
        <v>12</v>
      </c>
      <c r="C100" s="175"/>
      <c r="D100" s="175"/>
      <c r="E100" s="175"/>
      <c r="F100" s="175"/>
      <c r="G100" s="175"/>
      <c r="H100" s="175"/>
      <c r="I100" s="11"/>
      <c r="M100" s="1"/>
      <c r="N100" s="1"/>
      <c r="O100" s="1"/>
      <c r="P100" s="2"/>
      <c r="Q100" s="2"/>
      <c r="R100" s="2"/>
      <c r="S100" s="2"/>
      <c r="T100" s="1"/>
      <c r="U100" s="1"/>
      <c r="V100" s="1"/>
      <c r="W100" s="1"/>
      <c r="X100" s="1"/>
      <c r="Y100" s="1"/>
      <c r="Z100" s="1"/>
    </row>
    <row r="101" spans="2:26" s="4" customFormat="1" ht="33" customHeight="1" x14ac:dyDescent="0.2">
      <c r="B101" s="176" t="s">
        <v>1</v>
      </c>
      <c r="C101" s="176"/>
      <c r="E101" s="10"/>
      <c r="F101" s="10"/>
      <c r="G101" s="10"/>
      <c r="H101" s="10"/>
      <c r="I101" s="7"/>
      <c r="J101" s="3"/>
      <c r="K101" s="3"/>
      <c r="L101" s="3"/>
      <c r="M101" s="1"/>
      <c r="N101" s="1"/>
      <c r="O101" s="1"/>
      <c r="P101" s="2"/>
      <c r="Q101" s="2"/>
      <c r="R101" s="2"/>
      <c r="S101" s="2"/>
      <c r="T101" s="1"/>
      <c r="U101" s="1"/>
      <c r="V101" s="1"/>
      <c r="W101" s="1"/>
      <c r="X101" s="1"/>
      <c r="Y101" s="1"/>
      <c r="Z101" s="1"/>
    </row>
    <row r="102" spans="2:26" s="4" customFormat="1" ht="33" customHeight="1" x14ac:dyDescent="0.2">
      <c r="C102" s="9" t="str">
        <f>CONCATENATE(" $45.000"," + ($",G19,") =")</f>
        <v xml:space="preserve"> $45.000 + ($1.8375) =</v>
      </c>
      <c r="D102" s="6">
        <f>(45+G19)</f>
        <v>46.837499999999999</v>
      </c>
      <c r="E102" s="5"/>
      <c r="F102" s="5"/>
      <c r="G102" s="5"/>
      <c r="H102" s="5"/>
      <c r="I102" s="7"/>
      <c r="J102" s="3"/>
      <c r="K102" s="3"/>
      <c r="L102" s="3"/>
      <c r="M102" s="1"/>
      <c r="N102" s="1"/>
      <c r="O102" s="1"/>
      <c r="P102" s="2"/>
      <c r="Q102" s="2"/>
      <c r="R102" s="2"/>
      <c r="S102" s="2"/>
      <c r="T102" s="1"/>
      <c r="U102" s="1"/>
      <c r="V102" s="1"/>
      <c r="W102" s="1"/>
      <c r="X102" s="1"/>
      <c r="Y102" s="1"/>
      <c r="Z102" s="1"/>
    </row>
    <row r="103" spans="2:26" s="4" customFormat="1" ht="33" hidden="1" customHeight="1" x14ac:dyDescent="0.2">
      <c r="B103" s="176" t="s">
        <v>11</v>
      </c>
      <c r="C103" s="176"/>
      <c r="D103" s="18"/>
      <c r="E103" s="5"/>
      <c r="F103" s="5"/>
      <c r="G103" s="5"/>
      <c r="H103" s="5"/>
      <c r="I103" s="7"/>
      <c r="J103" s="3"/>
      <c r="K103" s="3"/>
      <c r="L103" s="3"/>
      <c r="M103" s="1"/>
      <c r="N103" s="1"/>
      <c r="O103" s="1"/>
      <c r="P103" s="2"/>
      <c r="Q103" s="2"/>
      <c r="R103" s="2"/>
      <c r="S103" s="2"/>
      <c r="T103" s="1"/>
      <c r="U103" s="1"/>
      <c r="V103" s="1"/>
      <c r="W103" s="1"/>
      <c r="X103" s="1"/>
      <c r="Y103" s="1"/>
      <c r="Z103" s="1"/>
    </row>
    <row r="104" spans="2:26" s="4" customFormat="1" ht="33" hidden="1" customHeight="1" x14ac:dyDescent="0.2">
      <c r="C104" s="17" t="str">
        <f>CONCATENATE(" $45.000"," x ",H42, " =")</f>
        <v xml:space="preserve"> $45.000 x 5.00% =</v>
      </c>
      <c r="D104" s="16">
        <f>(45*H42)</f>
        <v>2.25</v>
      </c>
      <c r="E104" s="5"/>
      <c r="F104" s="5"/>
      <c r="G104" s="5"/>
      <c r="H104" s="5"/>
      <c r="I104" s="7"/>
      <c r="J104" s="3"/>
      <c r="K104" s="3"/>
      <c r="L104" s="3"/>
      <c r="M104" s="1"/>
      <c r="N104" s="1"/>
      <c r="O104" s="1"/>
      <c r="P104" s="2"/>
      <c r="Q104" s="2"/>
      <c r="R104" s="2"/>
      <c r="S104" s="2"/>
      <c r="T104" s="1"/>
      <c r="U104" s="1"/>
      <c r="V104" s="1"/>
      <c r="W104" s="1"/>
      <c r="X104" s="1"/>
      <c r="Y104" s="1"/>
      <c r="Z104" s="1"/>
    </row>
    <row r="105" spans="2:26" s="4" customFormat="1" ht="33" hidden="1" customHeight="1" x14ac:dyDescent="0.2">
      <c r="C105" s="187" t="str">
        <f>CONCATENATE("$",D104," x 96.25% (Difference of 100% Material Minus Total % Asphalt + Fuel Allowance) =")</f>
        <v>$2.25 x 96.25% (Difference of 100% Material Minus Total % Asphalt + Fuel Allowance) =</v>
      </c>
      <c r="D105" s="187"/>
      <c r="E105" s="187"/>
      <c r="F105" s="187"/>
      <c r="G105" s="187"/>
      <c r="H105" s="6">
        <f>(D104*96.25)/100</f>
        <v>2.1656249999999999</v>
      </c>
      <c r="I105" s="7"/>
      <c r="J105" s="3"/>
      <c r="K105" s="3"/>
      <c r="L105" s="3"/>
      <c r="M105" s="1"/>
      <c r="N105" s="1"/>
      <c r="O105" s="1">
        <f>D104*96.25/100</f>
        <v>2.1656249999999999</v>
      </c>
      <c r="P105" s="2"/>
      <c r="Q105" s="2"/>
      <c r="R105" s="2"/>
      <c r="S105" s="2"/>
      <c r="T105" s="1"/>
      <c r="U105" s="1"/>
      <c r="V105" s="1"/>
      <c r="W105" s="1"/>
      <c r="X105" s="1"/>
      <c r="Y105" s="1"/>
      <c r="Z105" s="1"/>
    </row>
    <row r="106" spans="2:26" s="4" customFormat="1" ht="33" hidden="1" customHeight="1" x14ac:dyDescent="0.2">
      <c r="B106" s="176" t="s">
        <v>10</v>
      </c>
      <c r="C106" s="176"/>
      <c r="D106" s="176"/>
      <c r="E106" s="176"/>
      <c r="F106" s="176"/>
      <c r="G106" s="5"/>
      <c r="H106" s="5"/>
      <c r="I106" s="7"/>
      <c r="J106" s="3"/>
      <c r="K106" s="3"/>
      <c r="L106" s="3"/>
      <c r="M106" s="1"/>
      <c r="N106" s="1"/>
      <c r="O106" s="1"/>
      <c r="P106" s="2"/>
      <c r="Q106" s="2"/>
      <c r="R106" s="2"/>
      <c r="S106" s="2"/>
      <c r="T106" s="1"/>
      <c r="U106" s="1"/>
      <c r="V106" s="1"/>
      <c r="W106" s="1"/>
      <c r="X106" s="1"/>
      <c r="Y106" s="1"/>
      <c r="Z106" s="1"/>
    </row>
    <row r="107" spans="2:26" s="4" customFormat="1" ht="33" hidden="1" customHeight="1" x14ac:dyDescent="0.2">
      <c r="C107" s="166" t="str">
        <f>CONCATENATE("$",D102," + $",H105, "  =")</f>
        <v>$46.8375 + $2.165625  =</v>
      </c>
      <c r="D107" s="13">
        <f>D102+H105</f>
        <v>49.003124999999997</v>
      </c>
      <c r="E107" s="5"/>
      <c r="F107" s="5"/>
      <c r="G107" s="5"/>
      <c r="H107" s="5"/>
      <c r="I107" s="7"/>
      <c r="J107" s="3"/>
      <c r="K107" s="12"/>
      <c r="L107" s="3"/>
      <c r="M107" s="1"/>
      <c r="N107" s="1"/>
      <c r="O107" s="1"/>
      <c r="P107" s="2"/>
      <c r="Q107" s="2"/>
      <c r="R107" s="2"/>
      <c r="S107" s="2"/>
      <c r="T107" s="1"/>
      <c r="U107" s="1"/>
      <c r="V107" s="1"/>
      <c r="W107" s="1"/>
      <c r="X107" s="1"/>
      <c r="Y107" s="1"/>
      <c r="Z107" s="1"/>
    </row>
    <row r="108" spans="2:26" ht="29.25" customHeight="1" thickBot="1" x14ac:dyDescent="0.25">
      <c r="I108" s="11"/>
    </row>
    <row r="109" spans="2:26" ht="43.5" customHeight="1" thickBot="1" x14ac:dyDescent="0.25">
      <c r="B109" s="188" t="s">
        <v>9</v>
      </c>
      <c r="C109" s="189"/>
      <c r="D109" s="189"/>
      <c r="E109" s="189"/>
      <c r="F109" s="189"/>
      <c r="G109" s="189"/>
      <c r="H109" s="190"/>
      <c r="I109" s="11"/>
    </row>
    <row r="110" spans="2:26" ht="21.75" customHeight="1" x14ac:dyDescent="0.2">
      <c r="B110" s="186"/>
      <c r="C110" s="186"/>
      <c r="D110" s="186"/>
      <c r="E110" s="186"/>
      <c r="F110" s="186"/>
      <c r="G110" s="186"/>
      <c r="H110" s="186"/>
      <c r="I110" s="11"/>
    </row>
    <row r="111" spans="2:26" ht="21.75" customHeight="1" x14ac:dyDescent="0.2">
      <c r="B111" s="191" t="s">
        <v>8</v>
      </c>
      <c r="C111" s="191"/>
      <c r="D111" s="191"/>
      <c r="E111" s="191"/>
      <c r="F111" s="191"/>
      <c r="G111" s="191"/>
      <c r="H111" s="191"/>
      <c r="I111" s="11"/>
    </row>
    <row r="112" spans="2:26" ht="14.25" customHeight="1" thickBot="1" x14ac:dyDescent="0.25">
      <c r="B112" s="186"/>
      <c r="C112" s="186"/>
      <c r="D112" s="186"/>
      <c r="E112" s="186"/>
      <c r="F112" s="186"/>
      <c r="G112" s="186"/>
      <c r="H112" s="186"/>
      <c r="I112" s="11"/>
    </row>
    <row r="113" spans="2:26" ht="46.5" customHeight="1" x14ac:dyDescent="0.2">
      <c r="B113" s="178" t="s">
        <v>7</v>
      </c>
      <c r="C113" s="180" t="s">
        <v>6</v>
      </c>
      <c r="D113" s="182" t="s">
        <v>5</v>
      </c>
      <c r="E113" s="180" t="s">
        <v>4</v>
      </c>
      <c r="F113" s="180"/>
      <c r="G113" s="180" t="s">
        <v>3</v>
      </c>
      <c r="H113" s="184"/>
      <c r="I113" s="11"/>
    </row>
    <row r="114" spans="2:26" ht="46.5" customHeight="1" thickBot="1" x14ac:dyDescent="0.25">
      <c r="B114" s="179"/>
      <c r="C114" s="181"/>
      <c r="D114" s="183"/>
      <c r="E114" s="181"/>
      <c r="F114" s="181"/>
      <c r="G114" s="181"/>
      <c r="H114" s="185"/>
      <c r="I114" s="11"/>
    </row>
    <row r="115" spans="2:26" ht="18.75" customHeight="1" x14ac:dyDescent="0.2">
      <c r="B115" s="186"/>
      <c r="C115" s="186"/>
      <c r="D115" s="186"/>
      <c r="E115" s="186"/>
      <c r="F115" s="186"/>
      <c r="G115" s="186"/>
      <c r="H115" s="186"/>
      <c r="I115" s="11"/>
    </row>
    <row r="116" spans="2:26" ht="33" customHeight="1" x14ac:dyDescent="0.2">
      <c r="B116" s="175" t="s">
        <v>2</v>
      </c>
      <c r="C116" s="175"/>
      <c r="D116" s="175"/>
      <c r="E116" s="175"/>
      <c r="F116" s="175"/>
      <c r="G116" s="175"/>
      <c r="H116" s="175"/>
      <c r="I116" s="11"/>
    </row>
    <row r="117" spans="2:26" s="4" customFormat="1" ht="33" customHeight="1" x14ac:dyDescent="0.2">
      <c r="B117" s="176" t="s">
        <v>1</v>
      </c>
      <c r="C117" s="176"/>
      <c r="E117" s="10"/>
      <c r="F117" s="10"/>
      <c r="G117" s="10"/>
      <c r="H117" s="10"/>
      <c r="I117" s="7"/>
      <c r="J117" s="3"/>
      <c r="K117" s="3"/>
      <c r="L117" s="3"/>
      <c r="M117" s="1"/>
      <c r="N117" s="1"/>
      <c r="O117" s="1"/>
      <c r="P117" s="2"/>
      <c r="Q117" s="2"/>
      <c r="R117" s="2"/>
      <c r="S117" s="2"/>
      <c r="T117" s="1"/>
      <c r="U117" s="1"/>
      <c r="V117" s="1"/>
      <c r="W117" s="1"/>
      <c r="X117" s="1"/>
      <c r="Y117" s="1"/>
      <c r="Z117" s="1"/>
    </row>
    <row r="118" spans="2:26" s="4" customFormat="1" ht="33" customHeight="1" x14ac:dyDescent="0.2">
      <c r="C118" s="9" t="str">
        <f>CONCATENATE(" $45.000"," + ($",G57,") =")</f>
        <v xml:space="preserve"> $45.000 + ($3.43) =</v>
      </c>
      <c r="D118" s="6">
        <f>(45+G57)</f>
        <v>48.43</v>
      </c>
      <c r="E118" s="5"/>
      <c r="F118" s="5"/>
      <c r="G118" s="5"/>
      <c r="H118" s="5"/>
      <c r="I118" s="7"/>
      <c r="J118" s="3"/>
      <c r="K118" s="3"/>
      <c r="L118" s="3"/>
      <c r="M118" s="1"/>
      <c r="N118" s="1"/>
      <c r="O118" s="1"/>
      <c r="P118" s="2"/>
      <c r="Q118" s="2"/>
      <c r="R118" s="2"/>
      <c r="S118" s="2"/>
      <c r="T118" s="1"/>
      <c r="U118" s="1"/>
      <c r="V118" s="1"/>
      <c r="W118" s="1"/>
      <c r="X118" s="1"/>
      <c r="Y118" s="1"/>
      <c r="Z118" s="1"/>
    </row>
    <row r="119" spans="2:26" s="4" customFormat="1" ht="40.5" customHeight="1" x14ac:dyDescent="0.25">
      <c r="B119" s="177" t="s">
        <v>0</v>
      </c>
      <c r="C119" s="177"/>
      <c r="D119" s="8">
        <f>D118</f>
        <v>48.43</v>
      </c>
      <c r="E119" s="5"/>
      <c r="F119" s="5"/>
      <c r="G119" s="5"/>
      <c r="H119" s="5"/>
      <c r="I119" s="7"/>
      <c r="J119" s="3"/>
      <c r="K119" s="3"/>
      <c r="L119" s="3"/>
      <c r="M119" s="1"/>
      <c r="N119" s="1"/>
      <c r="O119" s="1"/>
      <c r="P119" s="2"/>
      <c r="Q119" s="2"/>
      <c r="R119" s="2"/>
      <c r="S119" s="2"/>
      <c r="T119" s="1"/>
      <c r="U119" s="1"/>
      <c r="V119" s="1"/>
      <c r="W119" s="1"/>
      <c r="X119" s="1"/>
      <c r="Y119" s="1"/>
      <c r="Z119" s="1"/>
    </row>
    <row r="120" spans="2:26" s="4" customFormat="1" ht="33" customHeight="1" x14ac:dyDescent="0.2">
      <c r="D120" s="6"/>
      <c r="E120" s="5"/>
      <c r="F120" s="5"/>
      <c r="G120" s="5"/>
      <c r="H120" s="5"/>
      <c r="J120" s="3"/>
      <c r="K120" s="3"/>
      <c r="L120" s="3"/>
      <c r="M120" s="1"/>
      <c r="N120" s="1"/>
      <c r="O120" s="1"/>
      <c r="P120" s="2"/>
      <c r="Q120" s="2"/>
      <c r="R120" s="2"/>
      <c r="S120" s="2"/>
      <c r="T120" s="1"/>
      <c r="U120" s="1"/>
      <c r="V120" s="1"/>
      <c r="W120" s="1"/>
      <c r="X120" s="1"/>
      <c r="Y120" s="1"/>
      <c r="Z120" s="1"/>
    </row>
    <row r="123" spans="2:26" ht="50.25" customHeight="1" x14ac:dyDescent="0.2"/>
    <row r="124" spans="2:26" ht="56.25" customHeight="1" x14ac:dyDescent="0.2"/>
    <row r="125" spans="2:26" ht="18" customHeight="1" x14ac:dyDescent="0.2"/>
    <row r="126" spans="2:26" ht="18" customHeight="1" x14ac:dyDescent="0.2"/>
    <row r="127" spans="2:26" ht="18" customHeight="1" x14ac:dyDescent="0.2"/>
    <row r="128" spans="2:26"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sheetData>
  <sheetProtection algorithmName="SHA-512" hashValue="xRCG6w3RhlfSHNQ1eQKZuLQYt96yDDaiQetddXHV0IJAqNZ6/8UO7zI1yEX4zqblQFGmbGgdg8oIAsHspRGG0g==" saltValue="j1GGsLM0/+T0pY/lkTPsVw==" spinCount="100000" sheet="1" formatColumns="0" formatRows="0" selectLockedCells="1"/>
  <mergeCells count="122">
    <mergeCell ref="B116:H116"/>
    <mergeCell ref="B117:C117"/>
    <mergeCell ref="B119:C119"/>
    <mergeCell ref="B113:B114"/>
    <mergeCell ref="C113:C114"/>
    <mergeCell ref="D113:D114"/>
    <mergeCell ref="E113:F114"/>
    <mergeCell ref="G113:H114"/>
    <mergeCell ref="B115:H115"/>
    <mergeCell ref="C105:G105"/>
    <mergeCell ref="B106:F106"/>
    <mergeCell ref="B109:H109"/>
    <mergeCell ref="B110:H110"/>
    <mergeCell ref="B111:H111"/>
    <mergeCell ref="B112:H112"/>
    <mergeCell ref="B97:H97"/>
    <mergeCell ref="B98:H98"/>
    <mergeCell ref="B99:H99"/>
    <mergeCell ref="B100:H100"/>
    <mergeCell ref="B101:C101"/>
    <mergeCell ref="B103:C103"/>
    <mergeCell ref="B92:H92"/>
    <mergeCell ref="B93:H93"/>
    <mergeCell ref="B94:H94"/>
    <mergeCell ref="B95:B96"/>
    <mergeCell ref="C95:C96"/>
    <mergeCell ref="D95:D96"/>
    <mergeCell ref="E95:F96"/>
    <mergeCell ref="G95:H96"/>
    <mergeCell ref="B85:H85"/>
    <mergeCell ref="B86:E86"/>
    <mergeCell ref="B87:H87"/>
    <mergeCell ref="B88:E88"/>
    <mergeCell ref="B89:H89"/>
    <mergeCell ref="B91:H91"/>
    <mergeCell ref="B77:H77"/>
    <mergeCell ref="B78:E78"/>
    <mergeCell ref="B79:H79"/>
    <mergeCell ref="B81:H81"/>
    <mergeCell ref="B82:H82"/>
    <mergeCell ref="B84:E84"/>
    <mergeCell ref="B70:C70"/>
    <mergeCell ref="B71:E71"/>
    <mergeCell ref="B72:H72"/>
    <mergeCell ref="B73:E73"/>
    <mergeCell ref="B74:H74"/>
    <mergeCell ref="B75:E75"/>
    <mergeCell ref="B64:E64"/>
    <mergeCell ref="B65:H65"/>
    <mergeCell ref="B66:E66"/>
    <mergeCell ref="B67:H67"/>
    <mergeCell ref="B68:E68"/>
    <mergeCell ref="G56:H56"/>
    <mergeCell ref="G57:H57"/>
    <mergeCell ref="G58:H58"/>
    <mergeCell ref="G59:H59"/>
    <mergeCell ref="B61:H61"/>
    <mergeCell ref="B62:H62"/>
    <mergeCell ref="H42:H52"/>
    <mergeCell ref="B55:H55"/>
    <mergeCell ref="P30:P32"/>
    <mergeCell ref="Q30:Q32"/>
    <mergeCell ref="B31:H31"/>
    <mergeCell ref="B32:H32"/>
    <mergeCell ref="B33:H33"/>
    <mergeCell ref="B34:H34"/>
    <mergeCell ref="B63:C63"/>
    <mergeCell ref="G27:H27"/>
    <mergeCell ref="P27:P29"/>
    <mergeCell ref="Q27:Q29"/>
    <mergeCell ref="G28:H28"/>
    <mergeCell ref="G29:H29"/>
    <mergeCell ref="B35:H35"/>
    <mergeCell ref="D36:E36"/>
    <mergeCell ref="B38:D38"/>
    <mergeCell ref="B40:H40"/>
    <mergeCell ref="G21:H21"/>
    <mergeCell ref="P21:P23"/>
    <mergeCell ref="Q21:Q23"/>
    <mergeCell ref="G22:H22"/>
    <mergeCell ref="G23:H23"/>
    <mergeCell ref="G24:H24"/>
    <mergeCell ref="P24:P26"/>
    <mergeCell ref="Q24:Q26"/>
    <mergeCell ref="G25:H25"/>
    <mergeCell ref="G26:H26"/>
    <mergeCell ref="P16:P17"/>
    <mergeCell ref="Q16:Q17"/>
    <mergeCell ref="B17:H17"/>
    <mergeCell ref="B10:C10"/>
    <mergeCell ref="D10:F10"/>
    <mergeCell ref="P10:P12"/>
    <mergeCell ref="Q10:Q12"/>
    <mergeCell ref="G18:H18"/>
    <mergeCell ref="P18:P20"/>
    <mergeCell ref="Q18:Q20"/>
    <mergeCell ref="G19:H19"/>
    <mergeCell ref="G20:H20"/>
    <mergeCell ref="B1:D1"/>
    <mergeCell ref="C3:E3"/>
    <mergeCell ref="G3:H3"/>
    <mergeCell ref="C4:E4"/>
    <mergeCell ref="G4:H4"/>
    <mergeCell ref="B6:E6"/>
    <mergeCell ref="F6:G6"/>
    <mergeCell ref="S10:S29"/>
    <mergeCell ref="B11:H11"/>
    <mergeCell ref="B12:E12"/>
    <mergeCell ref="B13:H13"/>
    <mergeCell ref="J13:K13"/>
    <mergeCell ref="P13:P15"/>
    <mergeCell ref="M6:N8"/>
    <mergeCell ref="P6:S7"/>
    <mergeCell ref="B7:E7"/>
    <mergeCell ref="B8:H8"/>
    <mergeCell ref="P8:S8"/>
    <mergeCell ref="B9:H9"/>
    <mergeCell ref="J9:K9"/>
    <mergeCell ref="Q13:Q15"/>
    <mergeCell ref="B14:H14"/>
    <mergeCell ref="B15:H15"/>
    <mergeCell ref="B16:H16"/>
  </mergeCells>
  <dataValidations count="8">
    <dataValidation type="list" allowBlank="1" showInputMessage="1" showErrorMessage="1" sqref="K15" xr:uid="{F9BDCA17-B2D7-45B8-9288-40B244ECD8A0}">
      <formula1>$N$14:$N$50</formula1>
    </dataValidation>
    <dataValidation type="list" allowBlank="1" showInputMessage="1" showErrorMessage="1" sqref="K65400 K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E65486 TA65486 ACW65486 AMS65486 AWO65486 BGK65486 BQG65486 CAC65486 CJY65486 CTU65486 DDQ65486 DNM65486 DXI65486 EHE65486 ERA65486 FAW65486 FKS65486 FUO65486 GEK65486 GOG65486 GYC65486 HHY65486 HRU65486 IBQ65486 ILM65486 IVI65486 JFE65486 JPA65486 JYW65486 KIS65486 KSO65486 LCK65486 LMG65486 LWC65486 MFY65486 MPU65486 MZQ65486 NJM65486 NTI65486 ODE65486 ONA65486 OWW65486 PGS65486 PQO65486 QAK65486 QKG65486 QUC65486 RDY65486 RNU65486 RXQ65486 SHM65486 SRI65486 TBE65486 TLA65486 TUW65486 UES65486 UOO65486 UYK65486 VIG65486 VSC65486 WBY65486 WLU65486 WVQ65486 K130936 JE131022 TA131022 ACW131022 AMS131022 AWO131022 BGK131022 BQG131022 CAC131022 CJY131022 CTU131022 DDQ131022 DNM131022 DXI131022 EHE131022 ERA131022 FAW131022 FKS131022 FUO131022 GEK131022 GOG131022 GYC131022 HHY131022 HRU131022 IBQ131022 ILM131022 IVI131022 JFE131022 JPA131022 JYW131022 KIS131022 KSO131022 LCK131022 LMG131022 LWC131022 MFY131022 MPU131022 MZQ131022 NJM131022 NTI131022 ODE131022 ONA131022 OWW131022 PGS131022 PQO131022 QAK131022 QKG131022 QUC131022 RDY131022 RNU131022 RXQ131022 SHM131022 SRI131022 TBE131022 TLA131022 TUW131022 UES131022 UOO131022 UYK131022 VIG131022 VSC131022 WBY131022 WLU131022 WVQ131022 K196472 JE196558 TA196558 ACW196558 AMS196558 AWO196558 BGK196558 BQG196558 CAC196558 CJY196558 CTU196558 DDQ196558 DNM196558 DXI196558 EHE196558 ERA196558 FAW196558 FKS196558 FUO196558 GEK196558 GOG196558 GYC196558 HHY196558 HRU196558 IBQ196558 ILM196558 IVI196558 JFE196558 JPA196558 JYW196558 KIS196558 KSO196558 LCK196558 LMG196558 LWC196558 MFY196558 MPU196558 MZQ196558 NJM196558 NTI196558 ODE196558 ONA196558 OWW196558 PGS196558 PQO196558 QAK196558 QKG196558 QUC196558 RDY196558 RNU196558 RXQ196558 SHM196558 SRI196558 TBE196558 TLA196558 TUW196558 UES196558 UOO196558 UYK196558 VIG196558 VSC196558 WBY196558 WLU196558 WVQ196558 K262008 JE262094 TA262094 ACW262094 AMS262094 AWO262094 BGK262094 BQG262094 CAC262094 CJY262094 CTU262094 DDQ262094 DNM262094 DXI262094 EHE262094 ERA262094 FAW262094 FKS262094 FUO262094 GEK262094 GOG262094 GYC262094 HHY262094 HRU262094 IBQ262094 ILM262094 IVI262094 JFE262094 JPA262094 JYW262094 KIS262094 KSO262094 LCK262094 LMG262094 LWC262094 MFY262094 MPU262094 MZQ262094 NJM262094 NTI262094 ODE262094 ONA262094 OWW262094 PGS262094 PQO262094 QAK262094 QKG262094 QUC262094 RDY262094 RNU262094 RXQ262094 SHM262094 SRI262094 TBE262094 TLA262094 TUW262094 UES262094 UOO262094 UYK262094 VIG262094 VSC262094 WBY262094 WLU262094 WVQ262094 K327544 JE327630 TA327630 ACW327630 AMS327630 AWO327630 BGK327630 BQG327630 CAC327630 CJY327630 CTU327630 DDQ327630 DNM327630 DXI327630 EHE327630 ERA327630 FAW327630 FKS327630 FUO327630 GEK327630 GOG327630 GYC327630 HHY327630 HRU327630 IBQ327630 ILM327630 IVI327630 JFE327630 JPA327630 JYW327630 KIS327630 KSO327630 LCK327630 LMG327630 LWC327630 MFY327630 MPU327630 MZQ327630 NJM327630 NTI327630 ODE327630 ONA327630 OWW327630 PGS327630 PQO327630 QAK327630 QKG327630 QUC327630 RDY327630 RNU327630 RXQ327630 SHM327630 SRI327630 TBE327630 TLA327630 TUW327630 UES327630 UOO327630 UYK327630 VIG327630 VSC327630 WBY327630 WLU327630 WVQ327630 K393080 JE393166 TA393166 ACW393166 AMS393166 AWO393166 BGK393166 BQG393166 CAC393166 CJY393166 CTU393166 DDQ393166 DNM393166 DXI393166 EHE393166 ERA393166 FAW393166 FKS393166 FUO393166 GEK393166 GOG393166 GYC393166 HHY393166 HRU393166 IBQ393166 ILM393166 IVI393166 JFE393166 JPA393166 JYW393166 KIS393166 KSO393166 LCK393166 LMG393166 LWC393166 MFY393166 MPU393166 MZQ393166 NJM393166 NTI393166 ODE393166 ONA393166 OWW393166 PGS393166 PQO393166 QAK393166 QKG393166 QUC393166 RDY393166 RNU393166 RXQ393166 SHM393166 SRI393166 TBE393166 TLA393166 TUW393166 UES393166 UOO393166 UYK393166 VIG393166 VSC393166 WBY393166 WLU393166 WVQ393166 K458616 JE458702 TA458702 ACW458702 AMS458702 AWO458702 BGK458702 BQG458702 CAC458702 CJY458702 CTU458702 DDQ458702 DNM458702 DXI458702 EHE458702 ERA458702 FAW458702 FKS458702 FUO458702 GEK458702 GOG458702 GYC458702 HHY458702 HRU458702 IBQ458702 ILM458702 IVI458702 JFE458702 JPA458702 JYW458702 KIS458702 KSO458702 LCK458702 LMG458702 LWC458702 MFY458702 MPU458702 MZQ458702 NJM458702 NTI458702 ODE458702 ONA458702 OWW458702 PGS458702 PQO458702 QAK458702 QKG458702 QUC458702 RDY458702 RNU458702 RXQ458702 SHM458702 SRI458702 TBE458702 TLA458702 TUW458702 UES458702 UOO458702 UYK458702 VIG458702 VSC458702 WBY458702 WLU458702 WVQ458702 K524152 JE524238 TA524238 ACW524238 AMS524238 AWO524238 BGK524238 BQG524238 CAC524238 CJY524238 CTU524238 DDQ524238 DNM524238 DXI524238 EHE524238 ERA524238 FAW524238 FKS524238 FUO524238 GEK524238 GOG524238 GYC524238 HHY524238 HRU524238 IBQ524238 ILM524238 IVI524238 JFE524238 JPA524238 JYW524238 KIS524238 KSO524238 LCK524238 LMG524238 LWC524238 MFY524238 MPU524238 MZQ524238 NJM524238 NTI524238 ODE524238 ONA524238 OWW524238 PGS524238 PQO524238 QAK524238 QKG524238 QUC524238 RDY524238 RNU524238 RXQ524238 SHM524238 SRI524238 TBE524238 TLA524238 TUW524238 UES524238 UOO524238 UYK524238 VIG524238 VSC524238 WBY524238 WLU524238 WVQ524238 K589688 JE589774 TA589774 ACW589774 AMS589774 AWO589774 BGK589774 BQG589774 CAC589774 CJY589774 CTU589774 DDQ589774 DNM589774 DXI589774 EHE589774 ERA589774 FAW589774 FKS589774 FUO589774 GEK589774 GOG589774 GYC589774 HHY589774 HRU589774 IBQ589774 ILM589774 IVI589774 JFE589774 JPA589774 JYW589774 KIS589774 KSO589774 LCK589774 LMG589774 LWC589774 MFY589774 MPU589774 MZQ589774 NJM589774 NTI589774 ODE589774 ONA589774 OWW589774 PGS589774 PQO589774 QAK589774 QKG589774 QUC589774 RDY589774 RNU589774 RXQ589774 SHM589774 SRI589774 TBE589774 TLA589774 TUW589774 UES589774 UOO589774 UYK589774 VIG589774 VSC589774 WBY589774 WLU589774 WVQ589774 K655224 JE655310 TA655310 ACW655310 AMS655310 AWO655310 BGK655310 BQG655310 CAC655310 CJY655310 CTU655310 DDQ655310 DNM655310 DXI655310 EHE655310 ERA655310 FAW655310 FKS655310 FUO655310 GEK655310 GOG655310 GYC655310 HHY655310 HRU655310 IBQ655310 ILM655310 IVI655310 JFE655310 JPA655310 JYW655310 KIS655310 KSO655310 LCK655310 LMG655310 LWC655310 MFY655310 MPU655310 MZQ655310 NJM655310 NTI655310 ODE655310 ONA655310 OWW655310 PGS655310 PQO655310 QAK655310 QKG655310 QUC655310 RDY655310 RNU655310 RXQ655310 SHM655310 SRI655310 TBE655310 TLA655310 TUW655310 UES655310 UOO655310 UYK655310 VIG655310 VSC655310 WBY655310 WLU655310 WVQ655310 K720760 JE720846 TA720846 ACW720846 AMS720846 AWO720846 BGK720846 BQG720846 CAC720846 CJY720846 CTU720846 DDQ720846 DNM720846 DXI720846 EHE720846 ERA720846 FAW720846 FKS720846 FUO720846 GEK720846 GOG720846 GYC720846 HHY720846 HRU720846 IBQ720846 ILM720846 IVI720846 JFE720846 JPA720846 JYW720846 KIS720846 KSO720846 LCK720846 LMG720846 LWC720846 MFY720846 MPU720846 MZQ720846 NJM720846 NTI720846 ODE720846 ONA720846 OWW720846 PGS720846 PQO720846 QAK720846 QKG720846 QUC720846 RDY720846 RNU720846 RXQ720846 SHM720846 SRI720846 TBE720846 TLA720846 TUW720846 UES720846 UOO720846 UYK720846 VIG720846 VSC720846 WBY720846 WLU720846 WVQ720846 K786296 JE786382 TA786382 ACW786382 AMS786382 AWO786382 BGK786382 BQG786382 CAC786382 CJY786382 CTU786382 DDQ786382 DNM786382 DXI786382 EHE786382 ERA786382 FAW786382 FKS786382 FUO786382 GEK786382 GOG786382 GYC786382 HHY786382 HRU786382 IBQ786382 ILM786382 IVI786382 JFE786382 JPA786382 JYW786382 KIS786382 KSO786382 LCK786382 LMG786382 LWC786382 MFY786382 MPU786382 MZQ786382 NJM786382 NTI786382 ODE786382 ONA786382 OWW786382 PGS786382 PQO786382 QAK786382 QKG786382 QUC786382 RDY786382 RNU786382 RXQ786382 SHM786382 SRI786382 TBE786382 TLA786382 TUW786382 UES786382 UOO786382 UYK786382 VIG786382 VSC786382 WBY786382 WLU786382 WVQ786382 K851832 JE851918 TA851918 ACW851918 AMS851918 AWO851918 BGK851918 BQG851918 CAC851918 CJY851918 CTU851918 DDQ851918 DNM851918 DXI851918 EHE851918 ERA851918 FAW851918 FKS851918 FUO851918 GEK851918 GOG851918 GYC851918 HHY851918 HRU851918 IBQ851918 ILM851918 IVI851918 JFE851918 JPA851918 JYW851918 KIS851918 KSO851918 LCK851918 LMG851918 LWC851918 MFY851918 MPU851918 MZQ851918 NJM851918 NTI851918 ODE851918 ONA851918 OWW851918 PGS851918 PQO851918 QAK851918 QKG851918 QUC851918 RDY851918 RNU851918 RXQ851918 SHM851918 SRI851918 TBE851918 TLA851918 TUW851918 UES851918 UOO851918 UYK851918 VIG851918 VSC851918 WBY851918 WLU851918 WVQ851918 K917368 JE917454 TA917454 ACW917454 AMS917454 AWO917454 BGK917454 BQG917454 CAC917454 CJY917454 CTU917454 DDQ917454 DNM917454 DXI917454 EHE917454 ERA917454 FAW917454 FKS917454 FUO917454 GEK917454 GOG917454 GYC917454 HHY917454 HRU917454 IBQ917454 ILM917454 IVI917454 JFE917454 JPA917454 JYW917454 KIS917454 KSO917454 LCK917454 LMG917454 LWC917454 MFY917454 MPU917454 MZQ917454 NJM917454 NTI917454 ODE917454 ONA917454 OWW917454 PGS917454 PQO917454 QAK917454 QKG917454 QUC917454 RDY917454 RNU917454 RXQ917454 SHM917454 SRI917454 TBE917454 TLA917454 TUW917454 UES917454 UOO917454 UYK917454 VIG917454 VSC917454 WBY917454 WLU917454 WVQ917454 K982904 JE982990 TA982990 ACW982990 AMS982990 AWO982990 BGK982990 BQG982990 CAC982990 CJY982990 CTU982990 DDQ982990 DNM982990 DXI982990 EHE982990 ERA982990 FAW982990 FKS982990 FUO982990 GEK982990 GOG982990 GYC982990 HHY982990 HRU982990 IBQ982990 ILM982990 IVI982990 JFE982990 JPA982990 JYW982990 KIS982990 KSO982990 LCK982990 LMG982990 LWC982990 MFY982990 MPU982990 MZQ982990 NJM982990 NTI982990 ODE982990 ONA982990 OWW982990 PGS982990 PQO982990 QAK982990 QKG982990 QUC982990 RDY982990 RNU982990 RXQ982990 SHM982990 SRI982990 TBE982990 TLA982990 TUW982990 UES982990 UOO982990 UYK982990 VIG982990 VSC982990 WBY982990 WLU982990 WVQ982990" xr:uid="{0659FA36-DF18-42BE-8AEE-A85CB88B1ED5}">
      <formula1>$M$11:$M$22</formula1>
    </dataValidation>
    <dataValidation type="list" allowBlank="1" showInputMessage="1" showErrorMessage="1" sqref="K65404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JE65490 TA65490 ACW65490 AMS65490 AWO65490 BGK65490 BQG65490 CAC65490 CJY65490 CTU65490 DDQ65490 DNM65490 DXI65490 EHE65490 ERA65490 FAW65490 FKS65490 FUO65490 GEK65490 GOG65490 GYC65490 HHY65490 HRU65490 IBQ65490 ILM65490 IVI65490 JFE65490 JPA65490 JYW65490 KIS65490 KSO65490 LCK65490 LMG65490 LWC65490 MFY65490 MPU65490 MZQ65490 NJM65490 NTI65490 ODE65490 ONA65490 OWW65490 PGS65490 PQO65490 QAK65490 QKG65490 QUC65490 RDY65490 RNU65490 RXQ65490 SHM65490 SRI65490 TBE65490 TLA65490 TUW65490 UES65490 UOO65490 UYK65490 VIG65490 VSC65490 WBY65490 WLU65490 WVQ65490 K130940 JE131026 TA131026 ACW131026 AMS131026 AWO131026 BGK131026 BQG131026 CAC131026 CJY131026 CTU131026 DDQ131026 DNM131026 DXI131026 EHE131026 ERA131026 FAW131026 FKS131026 FUO131026 GEK131026 GOG131026 GYC131026 HHY131026 HRU131026 IBQ131026 ILM131026 IVI131026 JFE131026 JPA131026 JYW131026 KIS131026 KSO131026 LCK131026 LMG131026 LWC131026 MFY131026 MPU131026 MZQ131026 NJM131026 NTI131026 ODE131026 ONA131026 OWW131026 PGS131026 PQO131026 QAK131026 QKG131026 QUC131026 RDY131026 RNU131026 RXQ131026 SHM131026 SRI131026 TBE131026 TLA131026 TUW131026 UES131026 UOO131026 UYK131026 VIG131026 VSC131026 WBY131026 WLU131026 WVQ131026 K196476 JE196562 TA196562 ACW196562 AMS196562 AWO196562 BGK196562 BQG196562 CAC196562 CJY196562 CTU196562 DDQ196562 DNM196562 DXI196562 EHE196562 ERA196562 FAW196562 FKS196562 FUO196562 GEK196562 GOG196562 GYC196562 HHY196562 HRU196562 IBQ196562 ILM196562 IVI196562 JFE196562 JPA196562 JYW196562 KIS196562 KSO196562 LCK196562 LMG196562 LWC196562 MFY196562 MPU196562 MZQ196562 NJM196562 NTI196562 ODE196562 ONA196562 OWW196562 PGS196562 PQO196562 QAK196562 QKG196562 QUC196562 RDY196562 RNU196562 RXQ196562 SHM196562 SRI196562 TBE196562 TLA196562 TUW196562 UES196562 UOO196562 UYK196562 VIG196562 VSC196562 WBY196562 WLU196562 WVQ196562 K262012 JE262098 TA262098 ACW262098 AMS262098 AWO262098 BGK262098 BQG262098 CAC262098 CJY262098 CTU262098 DDQ262098 DNM262098 DXI262098 EHE262098 ERA262098 FAW262098 FKS262098 FUO262098 GEK262098 GOG262098 GYC262098 HHY262098 HRU262098 IBQ262098 ILM262098 IVI262098 JFE262098 JPA262098 JYW262098 KIS262098 KSO262098 LCK262098 LMG262098 LWC262098 MFY262098 MPU262098 MZQ262098 NJM262098 NTI262098 ODE262098 ONA262098 OWW262098 PGS262098 PQO262098 QAK262098 QKG262098 QUC262098 RDY262098 RNU262098 RXQ262098 SHM262098 SRI262098 TBE262098 TLA262098 TUW262098 UES262098 UOO262098 UYK262098 VIG262098 VSC262098 WBY262098 WLU262098 WVQ262098 K327548 JE327634 TA327634 ACW327634 AMS327634 AWO327634 BGK327634 BQG327634 CAC327634 CJY327634 CTU327634 DDQ327634 DNM327634 DXI327634 EHE327634 ERA327634 FAW327634 FKS327634 FUO327634 GEK327634 GOG327634 GYC327634 HHY327634 HRU327634 IBQ327634 ILM327634 IVI327634 JFE327634 JPA327634 JYW327634 KIS327634 KSO327634 LCK327634 LMG327634 LWC327634 MFY327634 MPU327634 MZQ327634 NJM327634 NTI327634 ODE327634 ONA327634 OWW327634 PGS327634 PQO327634 QAK327634 QKG327634 QUC327634 RDY327634 RNU327634 RXQ327634 SHM327634 SRI327634 TBE327634 TLA327634 TUW327634 UES327634 UOO327634 UYK327634 VIG327634 VSC327634 WBY327634 WLU327634 WVQ327634 K393084 JE393170 TA393170 ACW393170 AMS393170 AWO393170 BGK393170 BQG393170 CAC393170 CJY393170 CTU393170 DDQ393170 DNM393170 DXI393170 EHE393170 ERA393170 FAW393170 FKS393170 FUO393170 GEK393170 GOG393170 GYC393170 HHY393170 HRU393170 IBQ393170 ILM393170 IVI393170 JFE393170 JPA393170 JYW393170 KIS393170 KSO393170 LCK393170 LMG393170 LWC393170 MFY393170 MPU393170 MZQ393170 NJM393170 NTI393170 ODE393170 ONA393170 OWW393170 PGS393170 PQO393170 QAK393170 QKG393170 QUC393170 RDY393170 RNU393170 RXQ393170 SHM393170 SRI393170 TBE393170 TLA393170 TUW393170 UES393170 UOO393170 UYK393170 VIG393170 VSC393170 WBY393170 WLU393170 WVQ393170 K458620 JE458706 TA458706 ACW458706 AMS458706 AWO458706 BGK458706 BQG458706 CAC458706 CJY458706 CTU458706 DDQ458706 DNM458706 DXI458706 EHE458706 ERA458706 FAW458706 FKS458706 FUO458706 GEK458706 GOG458706 GYC458706 HHY458706 HRU458706 IBQ458706 ILM458706 IVI458706 JFE458706 JPA458706 JYW458706 KIS458706 KSO458706 LCK458706 LMG458706 LWC458706 MFY458706 MPU458706 MZQ458706 NJM458706 NTI458706 ODE458706 ONA458706 OWW458706 PGS458706 PQO458706 QAK458706 QKG458706 QUC458706 RDY458706 RNU458706 RXQ458706 SHM458706 SRI458706 TBE458706 TLA458706 TUW458706 UES458706 UOO458706 UYK458706 VIG458706 VSC458706 WBY458706 WLU458706 WVQ458706 K524156 JE524242 TA524242 ACW524242 AMS524242 AWO524242 BGK524242 BQG524242 CAC524242 CJY524242 CTU524242 DDQ524242 DNM524242 DXI524242 EHE524242 ERA524242 FAW524242 FKS524242 FUO524242 GEK524242 GOG524242 GYC524242 HHY524242 HRU524242 IBQ524242 ILM524242 IVI524242 JFE524242 JPA524242 JYW524242 KIS524242 KSO524242 LCK524242 LMG524242 LWC524242 MFY524242 MPU524242 MZQ524242 NJM524242 NTI524242 ODE524242 ONA524242 OWW524242 PGS524242 PQO524242 QAK524242 QKG524242 QUC524242 RDY524242 RNU524242 RXQ524242 SHM524242 SRI524242 TBE524242 TLA524242 TUW524242 UES524242 UOO524242 UYK524242 VIG524242 VSC524242 WBY524242 WLU524242 WVQ524242 K589692 JE589778 TA589778 ACW589778 AMS589778 AWO589778 BGK589778 BQG589778 CAC589778 CJY589778 CTU589778 DDQ589778 DNM589778 DXI589778 EHE589778 ERA589778 FAW589778 FKS589778 FUO589778 GEK589778 GOG589778 GYC589778 HHY589778 HRU589778 IBQ589778 ILM589778 IVI589778 JFE589778 JPA589778 JYW589778 KIS589778 KSO589778 LCK589778 LMG589778 LWC589778 MFY589778 MPU589778 MZQ589778 NJM589778 NTI589778 ODE589778 ONA589778 OWW589778 PGS589778 PQO589778 QAK589778 QKG589778 QUC589778 RDY589778 RNU589778 RXQ589778 SHM589778 SRI589778 TBE589778 TLA589778 TUW589778 UES589778 UOO589778 UYK589778 VIG589778 VSC589778 WBY589778 WLU589778 WVQ589778 K655228 JE655314 TA655314 ACW655314 AMS655314 AWO655314 BGK655314 BQG655314 CAC655314 CJY655314 CTU655314 DDQ655314 DNM655314 DXI655314 EHE655314 ERA655314 FAW655314 FKS655314 FUO655314 GEK655314 GOG655314 GYC655314 HHY655314 HRU655314 IBQ655314 ILM655314 IVI655314 JFE655314 JPA655314 JYW655314 KIS655314 KSO655314 LCK655314 LMG655314 LWC655314 MFY655314 MPU655314 MZQ655314 NJM655314 NTI655314 ODE655314 ONA655314 OWW655314 PGS655314 PQO655314 QAK655314 QKG655314 QUC655314 RDY655314 RNU655314 RXQ655314 SHM655314 SRI655314 TBE655314 TLA655314 TUW655314 UES655314 UOO655314 UYK655314 VIG655314 VSC655314 WBY655314 WLU655314 WVQ655314 K720764 JE720850 TA720850 ACW720850 AMS720850 AWO720850 BGK720850 BQG720850 CAC720850 CJY720850 CTU720850 DDQ720850 DNM720850 DXI720850 EHE720850 ERA720850 FAW720850 FKS720850 FUO720850 GEK720850 GOG720850 GYC720850 HHY720850 HRU720850 IBQ720850 ILM720850 IVI720850 JFE720850 JPA720850 JYW720850 KIS720850 KSO720850 LCK720850 LMG720850 LWC720850 MFY720850 MPU720850 MZQ720850 NJM720850 NTI720850 ODE720850 ONA720850 OWW720850 PGS720850 PQO720850 QAK720850 QKG720850 QUC720850 RDY720850 RNU720850 RXQ720850 SHM720850 SRI720850 TBE720850 TLA720850 TUW720850 UES720850 UOO720850 UYK720850 VIG720850 VSC720850 WBY720850 WLU720850 WVQ720850 K786300 JE786386 TA786386 ACW786386 AMS786386 AWO786386 BGK786386 BQG786386 CAC786386 CJY786386 CTU786386 DDQ786386 DNM786386 DXI786386 EHE786386 ERA786386 FAW786386 FKS786386 FUO786386 GEK786386 GOG786386 GYC786386 HHY786386 HRU786386 IBQ786386 ILM786386 IVI786386 JFE786386 JPA786386 JYW786386 KIS786386 KSO786386 LCK786386 LMG786386 LWC786386 MFY786386 MPU786386 MZQ786386 NJM786386 NTI786386 ODE786386 ONA786386 OWW786386 PGS786386 PQO786386 QAK786386 QKG786386 QUC786386 RDY786386 RNU786386 RXQ786386 SHM786386 SRI786386 TBE786386 TLA786386 TUW786386 UES786386 UOO786386 UYK786386 VIG786386 VSC786386 WBY786386 WLU786386 WVQ786386 K851836 JE851922 TA851922 ACW851922 AMS851922 AWO851922 BGK851922 BQG851922 CAC851922 CJY851922 CTU851922 DDQ851922 DNM851922 DXI851922 EHE851922 ERA851922 FAW851922 FKS851922 FUO851922 GEK851922 GOG851922 GYC851922 HHY851922 HRU851922 IBQ851922 ILM851922 IVI851922 JFE851922 JPA851922 JYW851922 KIS851922 KSO851922 LCK851922 LMG851922 LWC851922 MFY851922 MPU851922 MZQ851922 NJM851922 NTI851922 ODE851922 ONA851922 OWW851922 PGS851922 PQO851922 QAK851922 QKG851922 QUC851922 RDY851922 RNU851922 RXQ851922 SHM851922 SRI851922 TBE851922 TLA851922 TUW851922 UES851922 UOO851922 UYK851922 VIG851922 VSC851922 WBY851922 WLU851922 WVQ851922 K917372 JE917458 TA917458 ACW917458 AMS917458 AWO917458 BGK917458 BQG917458 CAC917458 CJY917458 CTU917458 DDQ917458 DNM917458 DXI917458 EHE917458 ERA917458 FAW917458 FKS917458 FUO917458 GEK917458 GOG917458 GYC917458 HHY917458 HRU917458 IBQ917458 ILM917458 IVI917458 JFE917458 JPA917458 JYW917458 KIS917458 KSO917458 LCK917458 LMG917458 LWC917458 MFY917458 MPU917458 MZQ917458 NJM917458 NTI917458 ODE917458 ONA917458 OWW917458 PGS917458 PQO917458 QAK917458 QKG917458 QUC917458 RDY917458 RNU917458 RXQ917458 SHM917458 SRI917458 TBE917458 TLA917458 TUW917458 UES917458 UOO917458 UYK917458 VIG917458 VSC917458 WBY917458 WLU917458 WVQ917458 K982908 JE982994 TA982994 ACW982994 AMS982994 AWO982994 BGK982994 BQG982994 CAC982994 CJY982994 CTU982994 DDQ982994 DNM982994 DXI982994 EHE982994 ERA982994 FAW982994 FKS982994 FUO982994 GEK982994 GOG982994 GYC982994 HHY982994 HRU982994 IBQ982994 ILM982994 IVI982994 JFE982994 JPA982994 JYW982994 KIS982994 KSO982994 LCK982994 LMG982994 LWC982994 MFY982994 MPU982994 MZQ982994 NJM982994 NTI982994 ODE982994 ONA982994 OWW982994 PGS982994 PQO982994 QAK982994 QKG982994 QUC982994 RDY982994 RNU982994 RXQ982994 SHM982994 SRI982994 TBE982994 TLA982994 TUW982994 UES982994 UOO982994 UYK982994 VIG982994 VSC982994 WBY982994 WLU982994 WVQ982994" xr:uid="{6862E3D9-C2EE-42DA-A501-430818A58D10}">
      <formula1>$N$11:$N$22</formula1>
    </dataValidation>
    <dataValidation type="list" allowBlank="1" showInputMessage="1" showErrorMessage="1" sqref="K10" xr:uid="{C859257B-4C60-4B02-8397-D3E55CE7169C}">
      <formula1>"2025, 2026, 2027"</formula1>
    </dataValidation>
    <dataValidation type="list" allowBlank="1" showInputMessage="1" showErrorMessage="1" sqref="WVQ982989 WLU982989 WBY982989 VSC982989 VIG982989 UYK982989 UOO982989 UES982989 TUW982989 TLA982989 TBE982989 SRI982989 SHM982989 RXQ982989 RNU982989 RDY982989 QUC982989 QKG982989 QAK982989 PQO982989 PGS982989 OWW982989 ONA982989 ODE982989 NTI982989 NJM982989 MZQ982989 MPU982989 MFY982989 LWC982989 LMG982989 LCK982989 KSO982989 KIS982989 JYW982989 JPA982989 JFE982989 IVI982989 ILM982989 IBQ982989 HRU982989 HHY982989 GYC982989 GOG982989 GEK982989 FUO982989 FKS982989 FAW982989 ERA982989 EHE982989 DXI982989 DNM982989 DDQ982989 CTU982989 CJY982989 CAC982989 BQG982989 BGK982989 AWO982989 AMS982989 ACW982989 TA982989 JE982989 K982903 WVQ917453 WLU917453 WBY917453 VSC917453 VIG917453 UYK917453 UOO917453 UES917453 TUW917453 TLA917453 TBE917453 SRI917453 SHM917453 RXQ917453 RNU917453 RDY917453 QUC917453 QKG917453 QAK917453 PQO917453 PGS917453 OWW917453 ONA917453 ODE917453 NTI917453 NJM917453 MZQ917453 MPU917453 MFY917453 LWC917453 LMG917453 LCK917453 KSO917453 KIS917453 JYW917453 JPA917453 JFE917453 IVI917453 ILM917453 IBQ917453 HRU917453 HHY917453 GYC917453 GOG917453 GEK917453 FUO917453 FKS917453 FAW917453 ERA917453 EHE917453 DXI917453 DNM917453 DDQ917453 CTU917453 CJY917453 CAC917453 BQG917453 BGK917453 AWO917453 AMS917453 ACW917453 TA917453 JE917453 K917367 WVQ851917 WLU851917 WBY851917 VSC851917 VIG851917 UYK851917 UOO851917 UES851917 TUW851917 TLA851917 TBE851917 SRI851917 SHM851917 RXQ851917 RNU851917 RDY851917 QUC851917 QKG851917 QAK851917 PQO851917 PGS851917 OWW851917 ONA851917 ODE851917 NTI851917 NJM851917 MZQ851917 MPU851917 MFY851917 LWC851917 LMG851917 LCK851917 KSO851917 KIS851917 JYW851917 JPA851917 JFE851917 IVI851917 ILM851917 IBQ851917 HRU851917 HHY851917 GYC851917 GOG851917 GEK851917 FUO851917 FKS851917 FAW851917 ERA851917 EHE851917 DXI851917 DNM851917 DDQ851917 CTU851917 CJY851917 CAC851917 BQG851917 BGK851917 AWO851917 AMS851917 ACW851917 TA851917 JE851917 K851831 WVQ786381 WLU786381 WBY786381 VSC786381 VIG786381 UYK786381 UOO786381 UES786381 TUW786381 TLA786381 TBE786381 SRI786381 SHM786381 RXQ786381 RNU786381 RDY786381 QUC786381 QKG786381 QAK786381 PQO786381 PGS786381 OWW786381 ONA786381 ODE786381 NTI786381 NJM786381 MZQ786381 MPU786381 MFY786381 LWC786381 LMG786381 LCK786381 KSO786381 KIS786381 JYW786381 JPA786381 JFE786381 IVI786381 ILM786381 IBQ786381 HRU786381 HHY786381 GYC786381 GOG786381 GEK786381 FUO786381 FKS786381 FAW786381 ERA786381 EHE786381 DXI786381 DNM786381 DDQ786381 CTU786381 CJY786381 CAC786381 BQG786381 BGK786381 AWO786381 AMS786381 ACW786381 TA786381 JE786381 K786295 WVQ720845 WLU720845 WBY720845 VSC720845 VIG720845 UYK720845 UOO720845 UES720845 TUW720845 TLA720845 TBE720845 SRI720845 SHM720845 RXQ720845 RNU720845 RDY720845 QUC720845 QKG720845 QAK720845 PQO720845 PGS720845 OWW720845 ONA720845 ODE720845 NTI720845 NJM720845 MZQ720845 MPU720845 MFY720845 LWC720845 LMG720845 LCK720845 KSO720845 KIS720845 JYW720845 JPA720845 JFE720845 IVI720845 ILM720845 IBQ720845 HRU720845 HHY720845 GYC720845 GOG720845 GEK720845 FUO720845 FKS720845 FAW720845 ERA720845 EHE720845 DXI720845 DNM720845 DDQ720845 CTU720845 CJY720845 CAC720845 BQG720845 BGK720845 AWO720845 AMS720845 ACW720845 TA720845 JE720845 K720759 WVQ655309 WLU655309 WBY655309 VSC655309 VIG655309 UYK655309 UOO655309 UES655309 TUW655309 TLA655309 TBE655309 SRI655309 SHM655309 RXQ655309 RNU655309 RDY655309 QUC655309 QKG655309 QAK655309 PQO655309 PGS655309 OWW655309 ONA655309 ODE655309 NTI655309 NJM655309 MZQ655309 MPU655309 MFY655309 LWC655309 LMG655309 LCK655309 KSO655309 KIS655309 JYW655309 JPA655309 JFE655309 IVI655309 ILM655309 IBQ655309 HRU655309 HHY655309 GYC655309 GOG655309 GEK655309 FUO655309 FKS655309 FAW655309 ERA655309 EHE655309 DXI655309 DNM655309 DDQ655309 CTU655309 CJY655309 CAC655309 BQG655309 BGK655309 AWO655309 AMS655309 ACW655309 TA655309 JE655309 K655223 WVQ589773 WLU589773 WBY589773 VSC589773 VIG589773 UYK589773 UOO589773 UES589773 TUW589773 TLA589773 TBE589773 SRI589773 SHM589773 RXQ589773 RNU589773 RDY589773 QUC589773 QKG589773 QAK589773 PQO589773 PGS589773 OWW589773 ONA589773 ODE589773 NTI589773 NJM589773 MZQ589773 MPU589773 MFY589773 LWC589773 LMG589773 LCK589773 KSO589773 KIS589773 JYW589773 JPA589773 JFE589773 IVI589773 ILM589773 IBQ589773 HRU589773 HHY589773 GYC589773 GOG589773 GEK589773 FUO589773 FKS589773 FAW589773 ERA589773 EHE589773 DXI589773 DNM589773 DDQ589773 CTU589773 CJY589773 CAC589773 BQG589773 BGK589773 AWO589773 AMS589773 ACW589773 TA589773 JE589773 K589687 WVQ524237 WLU524237 WBY524237 VSC524237 VIG524237 UYK524237 UOO524237 UES524237 TUW524237 TLA524237 TBE524237 SRI524237 SHM524237 RXQ524237 RNU524237 RDY524237 QUC524237 QKG524237 QAK524237 PQO524237 PGS524237 OWW524237 ONA524237 ODE524237 NTI524237 NJM524237 MZQ524237 MPU524237 MFY524237 LWC524237 LMG524237 LCK524237 KSO524237 KIS524237 JYW524237 JPA524237 JFE524237 IVI524237 ILM524237 IBQ524237 HRU524237 HHY524237 GYC524237 GOG524237 GEK524237 FUO524237 FKS524237 FAW524237 ERA524237 EHE524237 DXI524237 DNM524237 DDQ524237 CTU524237 CJY524237 CAC524237 BQG524237 BGK524237 AWO524237 AMS524237 ACW524237 TA524237 JE524237 K524151 WVQ458701 WLU458701 WBY458701 VSC458701 VIG458701 UYK458701 UOO458701 UES458701 TUW458701 TLA458701 TBE458701 SRI458701 SHM458701 RXQ458701 RNU458701 RDY458701 QUC458701 QKG458701 QAK458701 PQO458701 PGS458701 OWW458701 ONA458701 ODE458701 NTI458701 NJM458701 MZQ458701 MPU458701 MFY458701 LWC458701 LMG458701 LCK458701 KSO458701 KIS458701 JYW458701 JPA458701 JFE458701 IVI458701 ILM458701 IBQ458701 HRU458701 HHY458701 GYC458701 GOG458701 GEK458701 FUO458701 FKS458701 FAW458701 ERA458701 EHE458701 DXI458701 DNM458701 DDQ458701 CTU458701 CJY458701 CAC458701 BQG458701 BGK458701 AWO458701 AMS458701 ACW458701 TA458701 JE458701 K458615 WVQ393165 WLU393165 WBY393165 VSC393165 VIG393165 UYK393165 UOO393165 UES393165 TUW393165 TLA393165 TBE393165 SRI393165 SHM393165 RXQ393165 RNU393165 RDY393165 QUC393165 QKG393165 QAK393165 PQO393165 PGS393165 OWW393165 ONA393165 ODE393165 NTI393165 NJM393165 MZQ393165 MPU393165 MFY393165 LWC393165 LMG393165 LCK393165 KSO393165 KIS393165 JYW393165 JPA393165 JFE393165 IVI393165 ILM393165 IBQ393165 HRU393165 HHY393165 GYC393165 GOG393165 GEK393165 FUO393165 FKS393165 FAW393165 ERA393165 EHE393165 DXI393165 DNM393165 DDQ393165 CTU393165 CJY393165 CAC393165 BQG393165 BGK393165 AWO393165 AMS393165 ACW393165 TA393165 JE393165 K393079 WVQ327629 WLU327629 WBY327629 VSC327629 VIG327629 UYK327629 UOO327629 UES327629 TUW327629 TLA327629 TBE327629 SRI327629 SHM327629 RXQ327629 RNU327629 RDY327629 QUC327629 QKG327629 QAK327629 PQO327629 PGS327629 OWW327629 ONA327629 ODE327629 NTI327629 NJM327629 MZQ327629 MPU327629 MFY327629 LWC327629 LMG327629 LCK327629 KSO327629 KIS327629 JYW327629 JPA327629 JFE327629 IVI327629 ILM327629 IBQ327629 HRU327629 HHY327629 GYC327629 GOG327629 GEK327629 FUO327629 FKS327629 FAW327629 ERA327629 EHE327629 DXI327629 DNM327629 DDQ327629 CTU327629 CJY327629 CAC327629 BQG327629 BGK327629 AWO327629 AMS327629 ACW327629 TA327629 JE327629 K327543 WVQ262093 WLU262093 WBY262093 VSC262093 VIG262093 UYK262093 UOO262093 UES262093 TUW262093 TLA262093 TBE262093 SRI262093 SHM262093 RXQ262093 RNU262093 RDY262093 QUC262093 QKG262093 QAK262093 PQO262093 PGS262093 OWW262093 ONA262093 ODE262093 NTI262093 NJM262093 MZQ262093 MPU262093 MFY262093 LWC262093 LMG262093 LCK262093 KSO262093 KIS262093 JYW262093 JPA262093 JFE262093 IVI262093 ILM262093 IBQ262093 HRU262093 HHY262093 GYC262093 GOG262093 GEK262093 FUO262093 FKS262093 FAW262093 ERA262093 EHE262093 DXI262093 DNM262093 DDQ262093 CTU262093 CJY262093 CAC262093 BQG262093 BGK262093 AWO262093 AMS262093 ACW262093 TA262093 JE262093 K262007 WVQ196557 WLU196557 WBY196557 VSC196557 VIG196557 UYK196557 UOO196557 UES196557 TUW196557 TLA196557 TBE196557 SRI196557 SHM196557 RXQ196557 RNU196557 RDY196557 QUC196557 QKG196557 QAK196557 PQO196557 PGS196557 OWW196557 ONA196557 ODE196557 NTI196557 NJM196557 MZQ196557 MPU196557 MFY196557 LWC196557 LMG196557 LCK196557 KSO196557 KIS196557 JYW196557 JPA196557 JFE196557 IVI196557 ILM196557 IBQ196557 HRU196557 HHY196557 GYC196557 GOG196557 GEK196557 FUO196557 FKS196557 FAW196557 ERA196557 EHE196557 DXI196557 DNM196557 DDQ196557 CTU196557 CJY196557 CAC196557 BQG196557 BGK196557 AWO196557 AMS196557 ACW196557 TA196557 JE196557 K196471 WVQ131021 WLU131021 WBY131021 VSC131021 VIG131021 UYK131021 UOO131021 UES131021 TUW131021 TLA131021 TBE131021 SRI131021 SHM131021 RXQ131021 RNU131021 RDY131021 QUC131021 QKG131021 QAK131021 PQO131021 PGS131021 OWW131021 ONA131021 ODE131021 NTI131021 NJM131021 MZQ131021 MPU131021 MFY131021 LWC131021 LMG131021 LCK131021 KSO131021 KIS131021 JYW131021 JPA131021 JFE131021 IVI131021 ILM131021 IBQ131021 HRU131021 HHY131021 GYC131021 GOG131021 GEK131021 FUO131021 FKS131021 FAW131021 ERA131021 EHE131021 DXI131021 DNM131021 DDQ131021 CTU131021 CJY131021 CAC131021 BQG131021 BGK131021 AWO131021 AMS131021 ACW131021 TA131021 JE131021 K130935 WVQ65485 WLU65485 WBY65485 VSC65485 VIG65485 UYK65485 UOO65485 UES65485 TUW65485 TLA65485 TBE65485 SRI65485 SHM65485 RXQ65485 RNU65485 RDY65485 QUC65485 QKG65485 QAK65485 PQO65485 PGS65485 OWW65485 ONA65485 ODE65485 NTI65485 NJM65485 MZQ65485 MPU65485 MFY65485 LWC65485 LMG65485 LCK65485 KSO65485 KIS65485 JYW65485 JPA65485 JFE65485 IVI65485 ILM65485 IBQ65485 HRU65485 HHY65485 GYC65485 GOG65485 GEK65485 FUO65485 FKS65485 FAW65485 ERA65485 EHE65485 DXI65485 DNM65485 DDQ65485 CTU65485 CJY65485 CAC65485 BQG65485 BGK65485 AWO65485 AMS65485 ACW65485 TA65485 JE65485 K65399" xr:uid="{57E6D91D-FE3E-45EB-A4D8-41F7B9321543}">
      <formula1>$N$9:$N$9</formula1>
    </dataValidation>
    <dataValidation type="list" allowBlank="1" showInputMessage="1" showErrorMessage="1" sqref="K18 WVQ982998 WLU982998 WBY982998 VSC982998 VIG982998 UYK982998 UOO982998 UES982998 TUW982998 TLA982998 TBE982998 SRI982998 SHM982998 RXQ982998 RNU982998 RDY982998 QUC982998 QKG982998 QAK982998 PQO982998 PGS982998 OWW982998 ONA982998 ODE982998 NTI982998 NJM982998 MZQ982998 MPU982998 MFY982998 LWC982998 LMG982998 LCK982998 KSO982998 KIS982998 JYW982998 JPA982998 JFE982998 IVI982998 ILM982998 IBQ982998 HRU982998 HHY982998 GYC982998 GOG982998 GEK982998 FUO982998 FKS982998 FAW982998 ERA982998 EHE982998 DXI982998 DNM982998 DDQ982998 CTU982998 CJY982998 CAC982998 BQG982998 BGK982998 AWO982998 AMS982998 ACW982998 TA982998 JE982998 K982912 WVQ917462 WLU917462 WBY917462 VSC917462 VIG917462 UYK917462 UOO917462 UES917462 TUW917462 TLA917462 TBE917462 SRI917462 SHM917462 RXQ917462 RNU917462 RDY917462 QUC917462 QKG917462 QAK917462 PQO917462 PGS917462 OWW917462 ONA917462 ODE917462 NTI917462 NJM917462 MZQ917462 MPU917462 MFY917462 LWC917462 LMG917462 LCK917462 KSO917462 KIS917462 JYW917462 JPA917462 JFE917462 IVI917462 ILM917462 IBQ917462 HRU917462 HHY917462 GYC917462 GOG917462 GEK917462 FUO917462 FKS917462 FAW917462 ERA917462 EHE917462 DXI917462 DNM917462 DDQ917462 CTU917462 CJY917462 CAC917462 BQG917462 BGK917462 AWO917462 AMS917462 ACW917462 TA917462 JE917462 K917376 WVQ851926 WLU851926 WBY851926 VSC851926 VIG851926 UYK851926 UOO851926 UES851926 TUW851926 TLA851926 TBE851926 SRI851926 SHM851926 RXQ851926 RNU851926 RDY851926 QUC851926 QKG851926 QAK851926 PQO851926 PGS851926 OWW851926 ONA851926 ODE851926 NTI851926 NJM851926 MZQ851926 MPU851926 MFY851926 LWC851926 LMG851926 LCK851926 KSO851926 KIS851926 JYW851926 JPA851926 JFE851926 IVI851926 ILM851926 IBQ851926 HRU851926 HHY851926 GYC851926 GOG851926 GEK851926 FUO851926 FKS851926 FAW851926 ERA851926 EHE851926 DXI851926 DNM851926 DDQ851926 CTU851926 CJY851926 CAC851926 BQG851926 BGK851926 AWO851926 AMS851926 ACW851926 TA851926 JE851926 K851840 WVQ786390 WLU786390 WBY786390 VSC786390 VIG786390 UYK786390 UOO786390 UES786390 TUW786390 TLA786390 TBE786390 SRI786390 SHM786390 RXQ786390 RNU786390 RDY786390 QUC786390 QKG786390 QAK786390 PQO786390 PGS786390 OWW786390 ONA786390 ODE786390 NTI786390 NJM786390 MZQ786390 MPU786390 MFY786390 LWC786390 LMG786390 LCK786390 KSO786390 KIS786390 JYW786390 JPA786390 JFE786390 IVI786390 ILM786390 IBQ786390 HRU786390 HHY786390 GYC786390 GOG786390 GEK786390 FUO786390 FKS786390 FAW786390 ERA786390 EHE786390 DXI786390 DNM786390 DDQ786390 CTU786390 CJY786390 CAC786390 BQG786390 BGK786390 AWO786390 AMS786390 ACW786390 TA786390 JE786390 K786304 WVQ720854 WLU720854 WBY720854 VSC720854 VIG720854 UYK720854 UOO720854 UES720854 TUW720854 TLA720854 TBE720854 SRI720854 SHM720854 RXQ720854 RNU720854 RDY720854 QUC720854 QKG720854 QAK720854 PQO720854 PGS720854 OWW720854 ONA720854 ODE720854 NTI720854 NJM720854 MZQ720854 MPU720854 MFY720854 LWC720854 LMG720854 LCK720854 KSO720854 KIS720854 JYW720854 JPA720854 JFE720854 IVI720854 ILM720854 IBQ720854 HRU720854 HHY720854 GYC720854 GOG720854 GEK720854 FUO720854 FKS720854 FAW720854 ERA720854 EHE720854 DXI720854 DNM720854 DDQ720854 CTU720854 CJY720854 CAC720854 BQG720854 BGK720854 AWO720854 AMS720854 ACW720854 TA720854 JE720854 K720768 WVQ655318 WLU655318 WBY655318 VSC655318 VIG655318 UYK655318 UOO655318 UES655318 TUW655318 TLA655318 TBE655318 SRI655318 SHM655318 RXQ655318 RNU655318 RDY655318 QUC655318 QKG655318 QAK655318 PQO655318 PGS655318 OWW655318 ONA655318 ODE655318 NTI655318 NJM655318 MZQ655318 MPU655318 MFY655318 LWC655318 LMG655318 LCK655318 KSO655318 KIS655318 JYW655318 JPA655318 JFE655318 IVI655318 ILM655318 IBQ655318 HRU655318 HHY655318 GYC655318 GOG655318 GEK655318 FUO655318 FKS655318 FAW655318 ERA655318 EHE655318 DXI655318 DNM655318 DDQ655318 CTU655318 CJY655318 CAC655318 BQG655318 BGK655318 AWO655318 AMS655318 ACW655318 TA655318 JE655318 K655232 WVQ589782 WLU589782 WBY589782 VSC589782 VIG589782 UYK589782 UOO589782 UES589782 TUW589782 TLA589782 TBE589782 SRI589782 SHM589782 RXQ589782 RNU589782 RDY589782 QUC589782 QKG589782 QAK589782 PQO589782 PGS589782 OWW589782 ONA589782 ODE589782 NTI589782 NJM589782 MZQ589782 MPU589782 MFY589782 LWC589782 LMG589782 LCK589782 KSO589782 KIS589782 JYW589782 JPA589782 JFE589782 IVI589782 ILM589782 IBQ589782 HRU589782 HHY589782 GYC589782 GOG589782 GEK589782 FUO589782 FKS589782 FAW589782 ERA589782 EHE589782 DXI589782 DNM589782 DDQ589782 CTU589782 CJY589782 CAC589782 BQG589782 BGK589782 AWO589782 AMS589782 ACW589782 TA589782 JE589782 K589696 WVQ524246 WLU524246 WBY524246 VSC524246 VIG524246 UYK524246 UOO524246 UES524246 TUW524246 TLA524246 TBE524246 SRI524246 SHM524246 RXQ524246 RNU524246 RDY524246 QUC524246 QKG524246 QAK524246 PQO524246 PGS524246 OWW524246 ONA524246 ODE524246 NTI524246 NJM524246 MZQ524246 MPU524246 MFY524246 LWC524246 LMG524246 LCK524246 KSO524246 KIS524246 JYW524246 JPA524246 JFE524246 IVI524246 ILM524246 IBQ524246 HRU524246 HHY524246 GYC524246 GOG524246 GEK524246 FUO524246 FKS524246 FAW524246 ERA524246 EHE524246 DXI524246 DNM524246 DDQ524246 CTU524246 CJY524246 CAC524246 BQG524246 BGK524246 AWO524246 AMS524246 ACW524246 TA524246 JE524246 K524160 WVQ458710 WLU458710 WBY458710 VSC458710 VIG458710 UYK458710 UOO458710 UES458710 TUW458710 TLA458710 TBE458710 SRI458710 SHM458710 RXQ458710 RNU458710 RDY458710 QUC458710 QKG458710 QAK458710 PQO458710 PGS458710 OWW458710 ONA458710 ODE458710 NTI458710 NJM458710 MZQ458710 MPU458710 MFY458710 LWC458710 LMG458710 LCK458710 KSO458710 KIS458710 JYW458710 JPA458710 JFE458710 IVI458710 ILM458710 IBQ458710 HRU458710 HHY458710 GYC458710 GOG458710 GEK458710 FUO458710 FKS458710 FAW458710 ERA458710 EHE458710 DXI458710 DNM458710 DDQ458710 CTU458710 CJY458710 CAC458710 BQG458710 BGK458710 AWO458710 AMS458710 ACW458710 TA458710 JE458710 K458624 WVQ393174 WLU393174 WBY393174 VSC393174 VIG393174 UYK393174 UOO393174 UES393174 TUW393174 TLA393174 TBE393174 SRI393174 SHM393174 RXQ393174 RNU393174 RDY393174 QUC393174 QKG393174 QAK393174 PQO393174 PGS393174 OWW393174 ONA393174 ODE393174 NTI393174 NJM393174 MZQ393174 MPU393174 MFY393174 LWC393174 LMG393174 LCK393174 KSO393174 KIS393174 JYW393174 JPA393174 JFE393174 IVI393174 ILM393174 IBQ393174 HRU393174 HHY393174 GYC393174 GOG393174 GEK393174 FUO393174 FKS393174 FAW393174 ERA393174 EHE393174 DXI393174 DNM393174 DDQ393174 CTU393174 CJY393174 CAC393174 BQG393174 BGK393174 AWO393174 AMS393174 ACW393174 TA393174 JE393174 K393088 WVQ327638 WLU327638 WBY327638 VSC327638 VIG327638 UYK327638 UOO327638 UES327638 TUW327638 TLA327638 TBE327638 SRI327638 SHM327638 RXQ327638 RNU327638 RDY327638 QUC327638 QKG327638 QAK327638 PQO327638 PGS327638 OWW327638 ONA327638 ODE327638 NTI327638 NJM327638 MZQ327638 MPU327638 MFY327638 LWC327638 LMG327638 LCK327638 KSO327638 KIS327638 JYW327638 JPA327638 JFE327638 IVI327638 ILM327638 IBQ327638 HRU327638 HHY327638 GYC327638 GOG327638 GEK327638 FUO327638 FKS327638 FAW327638 ERA327638 EHE327638 DXI327638 DNM327638 DDQ327638 CTU327638 CJY327638 CAC327638 BQG327638 BGK327638 AWO327638 AMS327638 ACW327638 TA327638 JE327638 K327552 WVQ262102 WLU262102 WBY262102 VSC262102 VIG262102 UYK262102 UOO262102 UES262102 TUW262102 TLA262102 TBE262102 SRI262102 SHM262102 RXQ262102 RNU262102 RDY262102 QUC262102 QKG262102 QAK262102 PQO262102 PGS262102 OWW262102 ONA262102 ODE262102 NTI262102 NJM262102 MZQ262102 MPU262102 MFY262102 LWC262102 LMG262102 LCK262102 KSO262102 KIS262102 JYW262102 JPA262102 JFE262102 IVI262102 ILM262102 IBQ262102 HRU262102 HHY262102 GYC262102 GOG262102 GEK262102 FUO262102 FKS262102 FAW262102 ERA262102 EHE262102 DXI262102 DNM262102 DDQ262102 CTU262102 CJY262102 CAC262102 BQG262102 BGK262102 AWO262102 AMS262102 ACW262102 TA262102 JE262102 K262016 WVQ196566 WLU196566 WBY196566 VSC196566 VIG196566 UYK196566 UOO196566 UES196566 TUW196566 TLA196566 TBE196566 SRI196566 SHM196566 RXQ196566 RNU196566 RDY196566 QUC196566 QKG196566 QAK196566 PQO196566 PGS196566 OWW196566 ONA196566 ODE196566 NTI196566 NJM196566 MZQ196566 MPU196566 MFY196566 LWC196566 LMG196566 LCK196566 KSO196566 KIS196566 JYW196566 JPA196566 JFE196566 IVI196566 ILM196566 IBQ196566 HRU196566 HHY196566 GYC196566 GOG196566 GEK196566 FUO196566 FKS196566 FAW196566 ERA196566 EHE196566 DXI196566 DNM196566 DDQ196566 CTU196566 CJY196566 CAC196566 BQG196566 BGK196566 AWO196566 AMS196566 ACW196566 TA196566 JE196566 K196480 WVQ131030 WLU131030 WBY131030 VSC131030 VIG131030 UYK131030 UOO131030 UES131030 TUW131030 TLA131030 TBE131030 SRI131030 SHM131030 RXQ131030 RNU131030 RDY131030 QUC131030 QKG131030 QAK131030 PQO131030 PGS131030 OWW131030 ONA131030 ODE131030 NTI131030 NJM131030 MZQ131030 MPU131030 MFY131030 LWC131030 LMG131030 LCK131030 KSO131030 KIS131030 JYW131030 JPA131030 JFE131030 IVI131030 ILM131030 IBQ131030 HRU131030 HHY131030 GYC131030 GOG131030 GEK131030 FUO131030 FKS131030 FAW131030 ERA131030 EHE131030 DXI131030 DNM131030 DDQ131030 CTU131030 CJY131030 CAC131030 BQG131030 BGK131030 AWO131030 AMS131030 ACW131030 TA131030 JE131030 K130944 WVQ65494 WLU65494 WBY65494 VSC65494 VIG65494 UYK65494 UOO65494 UES65494 TUW65494 TLA65494 TBE65494 SRI65494 SHM65494 RXQ65494 RNU65494 RDY65494 QUC65494 QKG65494 QAK65494 PQO65494 PGS65494 OWW65494 ONA65494 ODE65494 NTI65494 NJM65494 MZQ65494 MPU65494 MFY65494 LWC65494 LMG65494 LCK65494 KSO65494 KIS65494 JYW65494 JPA65494 JFE65494 IVI65494 ILM65494 IBQ65494 HRU65494 HHY65494 GYC65494 GOG65494 GEK65494 FUO65494 FKS65494 FAW65494 ERA65494 EHE65494 DXI65494 DNM65494 DDQ65494 CTU65494 CJY65494 CAC65494 BQG65494 BGK65494 AWO65494 AMS65494 ACW65494 TA65494 JE65494 K65408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JE13" xr:uid="{B6A22976-9D6E-458C-9FCC-A24A6B2A9DC8}">
      <formula1>$Q$10:$Q$33</formula1>
    </dataValidation>
    <dataValidation type="list" allowBlank="1" showInputMessage="1" showErrorMessage="1" sqref="JE12 WVQ982997 WLU982997 WBY982997 VSC982997 VIG982997 UYK982997 UOO982997 UES982997 TUW982997 TLA982997 TBE982997 SRI982997 SHM982997 RXQ982997 RNU982997 RDY982997 QUC982997 QKG982997 QAK982997 PQO982997 PGS982997 OWW982997 ONA982997 ODE982997 NTI982997 NJM982997 MZQ982997 MPU982997 MFY982997 LWC982997 LMG982997 LCK982997 KSO982997 KIS982997 JYW982997 JPA982997 JFE982997 IVI982997 ILM982997 IBQ982997 HRU982997 HHY982997 GYC982997 GOG982997 GEK982997 FUO982997 FKS982997 FAW982997 ERA982997 EHE982997 DXI982997 DNM982997 DDQ982997 CTU982997 CJY982997 CAC982997 BQG982997 BGK982997 AWO982997 AMS982997 ACW982997 TA982997 JE982997 K982911 WVQ917461 WLU917461 WBY917461 VSC917461 VIG917461 UYK917461 UOO917461 UES917461 TUW917461 TLA917461 TBE917461 SRI917461 SHM917461 RXQ917461 RNU917461 RDY917461 QUC917461 QKG917461 QAK917461 PQO917461 PGS917461 OWW917461 ONA917461 ODE917461 NTI917461 NJM917461 MZQ917461 MPU917461 MFY917461 LWC917461 LMG917461 LCK917461 KSO917461 KIS917461 JYW917461 JPA917461 JFE917461 IVI917461 ILM917461 IBQ917461 HRU917461 HHY917461 GYC917461 GOG917461 GEK917461 FUO917461 FKS917461 FAW917461 ERA917461 EHE917461 DXI917461 DNM917461 DDQ917461 CTU917461 CJY917461 CAC917461 BQG917461 BGK917461 AWO917461 AMS917461 ACW917461 TA917461 JE917461 K917375 WVQ851925 WLU851925 WBY851925 VSC851925 VIG851925 UYK851925 UOO851925 UES851925 TUW851925 TLA851925 TBE851925 SRI851925 SHM851925 RXQ851925 RNU851925 RDY851925 QUC851925 QKG851925 QAK851925 PQO851925 PGS851925 OWW851925 ONA851925 ODE851925 NTI851925 NJM851925 MZQ851925 MPU851925 MFY851925 LWC851925 LMG851925 LCK851925 KSO851925 KIS851925 JYW851925 JPA851925 JFE851925 IVI851925 ILM851925 IBQ851925 HRU851925 HHY851925 GYC851925 GOG851925 GEK851925 FUO851925 FKS851925 FAW851925 ERA851925 EHE851925 DXI851925 DNM851925 DDQ851925 CTU851925 CJY851925 CAC851925 BQG851925 BGK851925 AWO851925 AMS851925 ACW851925 TA851925 JE851925 K851839 WVQ786389 WLU786389 WBY786389 VSC786389 VIG786389 UYK786389 UOO786389 UES786389 TUW786389 TLA786389 TBE786389 SRI786389 SHM786389 RXQ786389 RNU786389 RDY786389 QUC786389 QKG786389 QAK786389 PQO786389 PGS786389 OWW786389 ONA786389 ODE786389 NTI786389 NJM786389 MZQ786389 MPU786389 MFY786389 LWC786389 LMG786389 LCK786389 KSO786389 KIS786389 JYW786389 JPA786389 JFE786389 IVI786389 ILM786389 IBQ786389 HRU786389 HHY786389 GYC786389 GOG786389 GEK786389 FUO786389 FKS786389 FAW786389 ERA786389 EHE786389 DXI786389 DNM786389 DDQ786389 CTU786389 CJY786389 CAC786389 BQG786389 BGK786389 AWO786389 AMS786389 ACW786389 TA786389 JE786389 K786303 WVQ720853 WLU720853 WBY720853 VSC720853 VIG720853 UYK720853 UOO720853 UES720853 TUW720853 TLA720853 TBE720853 SRI720853 SHM720853 RXQ720853 RNU720853 RDY720853 QUC720853 QKG720853 QAK720853 PQO720853 PGS720853 OWW720853 ONA720853 ODE720853 NTI720853 NJM720853 MZQ720853 MPU720853 MFY720853 LWC720853 LMG720853 LCK720853 KSO720853 KIS720853 JYW720853 JPA720853 JFE720853 IVI720853 ILM720853 IBQ720853 HRU720853 HHY720853 GYC720853 GOG720853 GEK720853 FUO720853 FKS720853 FAW720853 ERA720853 EHE720853 DXI720853 DNM720853 DDQ720853 CTU720853 CJY720853 CAC720853 BQG720853 BGK720853 AWO720853 AMS720853 ACW720853 TA720853 JE720853 K720767 WVQ655317 WLU655317 WBY655317 VSC655317 VIG655317 UYK655317 UOO655317 UES655317 TUW655317 TLA655317 TBE655317 SRI655317 SHM655317 RXQ655317 RNU655317 RDY655317 QUC655317 QKG655317 QAK655317 PQO655317 PGS655317 OWW655317 ONA655317 ODE655317 NTI655317 NJM655317 MZQ655317 MPU655317 MFY655317 LWC655317 LMG655317 LCK655317 KSO655317 KIS655317 JYW655317 JPA655317 JFE655317 IVI655317 ILM655317 IBQ655317 HRU655317 HHY655317 GYC655317 GOG655317 GEK655317 FUO655317 FKS655317 FAW655317 ERA655317 EHE655317 DXI655317 DNM655317 DDQ655317 CTU655317 CJY655317 CAC655317 BQG655317 BGK655317 AWO655317 AMS655317 ACW655317 TA655317 JE655317 K655231 WVQ589781 WLU589781 WBY589781 VSC589781 VIG589781 UYK589781 UOO589781 UES589781 TUW589781 TLA589781 TBE589781 SRI589781 SHM589781 RXQ589781 RNU589781 RDY589781 QUC589781 QKG589781 QAK589781 PQO589781 PGS589781 OWW589781 ONA589781 ODE589781 NTI589781 NJM589781 MZQ589781 MPU589781 MFY589781 LWC589781 LMG589781 LCK589781 KSO589781 KIS589781 JYW589781 JPA589781 JFE589781 IVI589781 ILM589781 IBQ589781 HRU589781 HHY589781 GYC589781 GOG589781 GEK589781 FUO589781 FKS589781 FAW589781 ERA589781 EHE589781 DXI589781 DNM589781 DDQ589781 CTU589781 CJY589781 CAC589781 BQG589781 BGK589781 AWO589781 AMS589781 ACW589781 TA589781 JE589781 K589695 WVQ524245 WLU524245 WBY524245 VSC524245 VIG524245 UYK524245 UOO524245 UES524245 TUW524245 TLA524245 TBE524245 SRI524245 SHM524245 RXQ524245 RNU524245 RDY524245 QUC524245 QKG524245 QAK524245 PQO524245 PGS524245 OWW524245 ONA524245 ODE524245 NTI524245 NJM524245 MZQ524245 MPU524245 MFY524245 LWC524245 LMG524245 LCK524245 KSO524245 KIS524245 JYW524245 JPA524245 JFE524245 IVI524245 ILM524245 IBQ524245 HRU524245 HHY524245 GYC524245 GOG524245 GEK524245 FUO524245 FKS524245 FAW524245 ERA524245 EHE524245 DXI524245 DNM524245 DDQ524245 CTU524245 CJY524245 CAC524245 BQG524245 BGK524245 AWO524245 AMS524245 ACW524245 TA524245 JE524245 K524159 WVQ458709 WLU458709 WBY458709 VSC458709 VIG458709 UYK458709 UOO458709 UES458709 TUW458709 TLA458709 TBE458709 SRI458709 SHM458709 RXQ458709 RNU458709 RDY458709 QUC458709 QKG458709 QAK458709 PQO458709 PGS458709 OWW458709 ONA458709 ODE458709 NTI458709 NJM458709 MZQ458709 MPU458709 MFY458709 LWC458709 LMG458709 LCK458709 KSO458709 KIS458709 JYW458709 JPA458709 JFE458709 IVI458709 ILM458709 IBQ458709 HRU458709 HHY458709 GYC458709 GOG458709 GEK458709 FUO458709 FKS458709 FAW458709 ERA458709 EHE458709 DXI458709 DNM458709 DDQ458709 CTU458709 CJY458709 CAC458709 BQG458709 BGK458709 AWO458709 AMS458709 ACW458709 TA458709 JE458709 K458623 WVQ393173 WLU393173 WBY393173 VSC393173 VIG393173 UYK393173 UOO393173 UES393173 TUW393173 TLA393173 TBE393173 SRI393173 SHM393173 RXQ393173 RNU393173 RDY393173 QUC393173 QKG393173 QAK393173 PQO393173 PGS393173 OWW393173 ONA393173 ODE393173 NTI393173 NJM393173 MZQ393173 MPU393173 MFY393173 LWC393173 LMG393173 LCK393173 KSO393173 KIS393173 JYW393173 JPA393173 JFE393173 IVI393173 ILM393173 IBQ393173 HRU393173 HHY393173 GYC393173 GOG393173 GEK393173 FUO393173 FKS393173 FAW393173 ERA393173 EHE393173 DXI393173 DNM393173 DDQ393173 CTU393173 CJY393173 CAC393173 BQG393173 BGK393173 AWO393173 AMS393173 ACW393173 TA393173 JE393173 K393087 WVQ327637 WLU327637 WBY327637 VSC327637 VIG327637 UYK327637 UOO327637 UES327637 TUW327637 TLA327637 TBE327637 SRI327637 SHM327637 RXQ327637 RNU327637 RDY327637 QUC327637 QKG327637 QAK327637 PQO327637 PGS327637 OWW327637 ONA327637 ODE327637 NTI327637 NJM327637 MZQ327637 MPU327637 MFY327637 LWC327637 LMG327637 LCK327637 KSO327637 KIS327637 JYW327637 JPA327637 JFE327637 IVI327637 ILM327637 IBQ327637 HRU327637 HHY327637 GYC327637 GOG327637 GEK327637 FUO327637 FKS327637 FAW327637 ERA327637 EHE327637 DXI327637 DNM327637 DDQ327637 CTU327637 CJY327637 CAC327637 BQG327637 BGK327637 AWO327637 AMS327637 ACW327637 TA327637 JE327637 K327551 WVQ262101 WLU262101 WBY262101 VSC262101 VIG262101 UYK262101 UOO262101 UES262101 TUW262101 TLA262101 TBE262101 SRI262101 SHM262101 RXQ262101 RNU262101 RDY262101 QUC262101 QKG262101 QAK262101 PQO262101 PGS262101 OWW262101 ONA262101 ODE262101 NTI262101 NJM262101 MZQ262101 MPU262101 MFY262101 LWC262101 LMG262101 LCK262101 KSO262101 KIS262101 JYW262101 JPA262101 JFE262101 IVI262101 ILM262101 IBQ262101 HRU262101 HHY262101 GYC262101 GOG262101 GEK262101 FUO262101 FKS262101 FAW262101 ERA262101 EHE262101 DXI262101 DNM262101 DDQ262101 CTU262101 CJY262101 CAC262101 BQG262101 BGK262101 AWO262101 AMS262101 ACW262101 TA262101 JE262101 K262015 WVQ196565 WLU196565 WBY196565 VSC196565 VIG196565 UYK196565 UOO196565 UES196565 TUW196565 TLA196565 TBE196565 SRI196565 SHM196565 RXQ196565 RNU196565 RDY196565 QUC196565 QKG196565 QAK196565 PQO196565 PGS196565 OWW196565 ONA196565 ODE196565 NTI196565 NJM196565 MZQ196565 MPU196565 MFY196565 LWC196565 LMG196565 LCK196565 KSO196565 KIS196565 JYW196565 JPA196565 JFE196565 IVI196565 ILM196565 IBQ196565 HRU196565 HHY196565 GYC196565 GOG196565 GEK196565 FUO196565 FKS196565 FAW196565 ERA196565 EHE196565 DXI196565 DNM196565 DDQ196565 CTU196565 CJY196565 CAC196565 BQG196565 BGK196565 AWO196565 AMS196565 ACW196565 TA196565 JE196565 K196479 WVQ131029 WLU131029 WBY131029 VSC131029 VIG131029 UYK131029 UOO131029 UES131029 TUW131029 TLA131029 TBE131029 SRI131029 SHM131029 RXQ131029 RNU131029 RDY131029 QUC131029 QKG131029 QAK131029 PQO131029 PGS131029 OWW131029 ONA131029 ODE131029 NTI131029 NJM131029 MZQ131029 MPU131029 MFY131029 LWC131029 LMG131029 LCK131029 KSO131029 KIS131029 JYW131029 JPA131029 JFE131029 IVI131029 ILM131029 IBQ131029 HRU131029 HHY131029 GYC131029 GOG131029 GEK131029 FUO131029 FKS131029 FAW131029 ERA131029 EHE131029 DXI131029 DNM131029 DDQ131029 CTU131029 CJY131029 CAC131029 BQG131029 BGK131029 AWO131029 AMS131029 ACW131029 TA131029 JE131029 K130943 WVQ65493 WLU65493 WBY65493 VSC65493 VIG65493 UYK65493 UOO65493 UES65493 TUW65493 TLA65493 TBE65493 SRI65493 SHM65493 RXQ65493 RNU65493 RDY65493 QUC65493 QKG65493 QAK65493 PQO65493 PGS65493 OWW65493 ONA65493 ODE65493 NTI65493 NJM65493 MZQ65493 MPU65493 MFY65493 LWC65493 LMG65493 LCK65493 KSO65493 KIS65493 JYW65493 JPA65493 JFE65493 IVI65493 ILM65493 IBQ65493 HRU65493 HHY65493 GYC65493 GOG65493 GEK65493 FUO65493 FKS65493 FAW65493 ERA65493 EHE65493 DXI65493 DNM65493 DDQ65493 CTU65493 CJY65493 CAC65493 BQG65493 BGK65493 AWO65493 AMS65493 ACW65493 TA65493 JE65493 K65407 WVQ12 WLU12 WBY12 VSC12 VIG12 UYK12 UOO12 UES12 TUW12 TLA12 TBE12 SRI12 SHM12 RXQ12 RNU12 RDY12 QUC12 QKG12 QAK12 PQO12 PGS12 OWW12 ONA12 ODE12 NTI12 NJM12 MZQ12 MPU12 MFY12 LWC12 LMG12 LCK12 KSO12 KIS12 JYW12 JPA12 JFE12 IVI12 ILM12 IBQ12 HRU12 HHY12 GYC12 GOG12 GEK12 FUO12 FKS12 FAW12 ERA12 EHE12 DXI12 DNM12 DDQ12 CTU12 CJY12 CAC12 BQG12 BGK12 AWO12 AMS12 ACW12 TA12" xr:uid="{F09B1303-41DC-4316-AB49-D557B04C07E1}">
      <formula1>$P$10:$P$33</formula1>
    </dataValidation>
    <dataValidation type="list" allowBlank="1" showInputMessage="1" showErrorMessage="1" sqref="K21 WVQ983001 WLU983001 WBY983001 VSC983001 VIG983001 UYK983001 UOO983001 UES983001 TUW983001 TLA983001 TBE983001 SRI983001 SHM983001 RXQ983001 RNU983001 RDY983001 QUC983001 QKG983001 QAK983001 PQO983001 PGS983001 OWW983001 ONA983001 ODE983001 NTI983001 NJM983001 MZQ983001 MPU983001 MFY983001 LWC983001 LMG983001 LCK983001 KSO983001 KIS983001 JYW983001 JPA983001 JFE983001 IVI983001 ILM983001 IBQ983001 HRU983001 HHY983001 GYC983001 GOG983001 GEK983001 FUO983001 FKS983001 FAW983001 ERA983001 EHE983001 DXI983001 DNM983001 DDQ983001 CTU983001 CJY983001 CAC983001 BQG983001 BGK983001 AWO983001 AMS983001 ACW983001 TA983001 JE983001 K982915 WVQ917465 WLU917465 WBY917465 VSC917465 VIG917465 UYK917465 UOO917465 UES917465 TUW917465 TLA917465 TBE917465 SRI917465 SHM917465 RXQ917465 RNU917465 RDY917465 QUC917465 QKG917465 QAK917465 PQO917465 PGS917465 OWW917465 ONA917465 ODE917465 NTI917465 NJM917465 MZQ917465 MPU917465 MFY917465 LWC917465 LMG917465 LCK917465 KSO917465 KIS917465 JYW917465 JPA917465 JFE917465 IVI917465 ILM917465 IBQ917465 HRU917465 HHY917465 GYC917465 GOG917465 GEK917465 FUO917465 FKS917465 FAW917465 ERA917465 EHE917465 DXI917465 DNM917465 DDQ917465 CTU917465 CJY917465 CAC917465 BQG917465 BGK917465 AWO917465 AMS917465 ACW917465 TA917465 JE917465 K917379 WVQ851929 WLU851929 WBY851929 VSC851929 VIG851929 UYK851929 UOO851929 UES851929 TUW851929 TLA851929 TBE851929 SRI851929 SHM851929 RXQ851929 RNU851929 RDY851929 QUC851929 QKG851929 QAK851929 PQO851929 PGS851929 OWW851929 ONA851929 ODE851929 NTI851929 NJM851929 MZQ851929 MPU851929 MFY851929 LWC851929 LMG851929 LCK851929 KSO851929 KIS851929 JYW851929 JPA851929 JFE851929 IVI851929 ILM851929 IBQ851929 HRU851929 HHY851929 GYC851929 GOG851929 GEK851929 FUO851929 FKS851929 FAW851929 ERA851929 EHE851929 DXI851929 DNM851929 DDQ851929 CTU851929 CJY851929 CAC851929 BQG851929 BGK851929 AWO851929 AMS851929 ACW851929 TA851929 JE851929 K851843 WVQ786393 WLU786393 WBY786393 VSC786393 VIG786393 UYK786393 UOO786393 UES786393 TUW786393 TLA786393 TBE786393 SRI786393 SHM786393 RXQ786393 RNU786393 RDY786393 QUC786393 QKG786393 QAK786393 PQO786393 PGS786393 OWW786393 ONA786393 ODE786393 NTI786393 NJM786393 MZQ786393 MPU786393 MFY786393 LWC786393 LMG786393 LCK786393 KSO786393 KIS786393 JYW786393 JPA786393 JFE786393 IVI786393 ILM786393 IBQ786393 HRU786393 HHY786393 GYC786393 GOG786393 GEK786393 FUO786393 FKS786393 FAW786393 ERA786393 EHE786393 DXI786393 DNM786393 DDQ786393 CTU786393 CJY786393 CAC786393 BQG786393 BGK786393 AWO786393 AMS786393 ACW786393 TA786393 JE786393 K786307 WVQ720857 WLU720857 WBY720857 VSC720857 VIG720857 UYK720857 UOO720857 UES720857 TUW720857 TLA720857 TBE720857 SRI720857 SHM720857 RXQ720857 RNU720857 RDY720857 QUC720857 QKG720857 QAK720857 PQO720857 PGS720857 OWW720857 ONA720857 ODE720857 NTI720857 NJM720857 MZQ720857 MPU720857 MFY720857 LWC720857 LMG720857 LCK720857 KSO720857 KIS720857 JYW720857 JPA720857 JFE720857 IVI720857 ILM720857 IBQ720857 HRU720857 HHY720857 GYC720857 GOG720857 GEK720857 FUO720857 FKS720857 FAW720857 ERA720857 EHE720857 DXI720857 DNM720857 DDQ720857 CTU720857 CJY720857 CAC720857 BQG720857 BGK720857 AWO720857 AMS720857 ACW720857 TA720857 JE720857 K720771 WVQ655321 WLU655321 WBY655321 VSC655321 VIG655321 UYK655321 UOO655321 UES655321 TUW655321 TLA655321 TBE655321 SRI655321 SHM655321 RXQ655321 RNU655321 RDY655321 QUC655321 QKG655321 QAK655321 PQO655321 PGS655321 OWW655321 ONA655321 ODE655321 NTI655321 NJM655321 MZQ655321 MPU655321 MFY655321 LWC655321 LMG655321 LCK655321 KSO655321 KIS655321 JYW655321 JPA655321 JFE655321 IVI655321 ILM655321 IBQ655321 HRU655321 HHY655321 GYC655321 GOG655321 GEK655321 FUO655321 FKS655321 FAW655321 ERA655321 EHE655321 DXI655321 DNM655321 DDQ655321 CTU655321 CJY655321 CAC655321 BQG655321 BGK655321 AWO655321 AMS655321 ACW655321 TA655321 JE655321 K655235 WVQ589785 WLU589785 WBY589785 VSC589785 VIG589785 UYK589785 UOO589785 UES589785 TUW589785 TLA589785 TBE589785 SRI589785 SHM589785 RXQ589785 RNU589785 RDY589785 QUC589785 QKG589785 QAK589785 PQO589785 PGS589785 OWW589785 ONA589785 ODE589785 NTI589785 NJM589785 MZQ589785 MPU589785 MFY589785 LWC589785 LMG589785 LCK589785 KSO589785 KIS589785 JYW589785 JPA589785 JFE589785 IVI589785 ILM589785 IBQ589785 HRU589785 HHY589785 GYC589785 GOG589785 GEK589785 FUO589785 FKS589785 FAW589785 ERA589785 EHE589785 DXI589785 DNM589785 DDQ589785 CTU589785 CJY589785 CAC589785 BQG589785 BGK589785 AWO589785 AMS589785 ACW589785 TA589785 JE589785 K589699 WVQ524249 WLU524249 WBY524249 VSC524249 VIG524249 UYK524249 UOO524249 UES524249 TUW524249 TLA524249 TBE524249 SRI524249 SHM524249 RXQ524249 RNU524249 RDY524249 QUC524249 QKG524249 QAK524249 PQO524249 PGS524249 OWW524249 ONA524249 ODE524249 NTI524249 NJM524249 MZQ524249 MPU524249 MFY524249 LWC524249 LMG524249 LCK524249 KSO524249 KIS524249 JYW524249 JPA524249 JFE524249 IVI524249 ILM524249 IBQ524249 HRU524249 HHY524249 GYC524249 GOG524249 GEK524249 FUO524249 FKS524249 FAW524249 ERA524249 EHE524249 DXI524249 DNM524249 DDQ524249 CTU524249 CJY524249 CAC524249 BQG524249 BGK524249 AWO524249 AMS524249 ACW524249 TA524249 JE524249 K524163 WVQ458713 WLU458713 WBY458713 VSC458713 VIG458713 UYK458713 UOO458713 UES458713 TUW458713 TLA458713 TBE458713 SRI458713 SHM458713 RXQ458713 RNU458713 RDY458713 QUC458713 QKG458713 QAK458713 PQO458713 PGS458713 OWW458713 ONA458713 ODE458713 NTI458713 NJM458713 MZQ458713 MPU458713 MFY458713 LWC458713 LMG458713 LCK458713 KSO458713 KIS458713 JYW458713 JPA458713 JFE458713 IVI458713 ILM458713 IBQ458713 HRU458713 HHY458713 GYC458713 GOG458713 GEK458713 FUO458713 FKS458713 FAW458713 ERA458713 EHE458713 DXI458713 DNM458713 DDQ458713 CTU458713 CJY458713 CAC458713 BQG458713 BGK458713 AWO458713 AMS458713 ACW458713 TA458713 JE458713 K458627 WVQ393177 WLU393177 WBY393177 VSC393177 VIG393177 UYK393177 UOO393177 UES393177 TUW393177 TLA393177 TBE393177 SRI393177 SHM393177 RXQ393177 RNU393177 RDY393177 QUC393177 QKG393177 QAK393177 PQO393177 PGS393177 OWW393177 ONA393177 ODE393177 NTI393177 NJM393177 MZQ393177 MPU393177 MFY393177 LWC393177 LMG393177 LCK393177 KSO393177 KIS393177 JYW393177 JPA393177 JFE393177 IVI393177 ILM393177 IBQ393177 HRU393177 HHY393177 GYC393177 GOG393177 GEK393177 FUO393177 FKS393177 FAW393177 ERA393177 EHE393177 DXI393177 DNM393177 DDQ393177 CTU393177 CJY393177 CAC393177 BQG393177 BGK393177 AWO393177 AMS393177 ACW393177 TA393177 JE393177 K393091 WVQ327641 WLU327641 WBY327641 VSC327641 VIG327641 UYK327641 UOO327641 UES327641 TUW327641 TLA327641 TBE327641 SRI327641 SHM327641 RXQ327641 RNU327641 RDY327641 QUC327641 QKG327641 QAK327641 PQO327641 PGS327641 OWW327641 ONA327641 ODE327641 NTI327641 NJM327641 MZQ327641 MPU327641 MFY327641 LWC327641 LMG327641 LCK327641 KSO327641 KIS327641 JYW327641 JPA327641 JFE327641 IVI327641 ILM327641 IBQ327641 HRU327641 HHY327641 GYC327641 GOG327641 GEK327641 FUO327641 FKS327641 FAW327641 ERA327641 EHE327641 DXI327641 DNM327641 DDQ327641 CTU327641 CJY327641 CAC327641 BQG327641 BGK327641 AWO327641 AMS327641 ACW327641 TA327641 JE327641 K327555 WVQ262105 WLU262105 WBY262105 VSC262105 VIG262105 UYK262105 UOO262105 UES262105 TUW262105 TLA262105 TBE262105 SRI262105 SHM262105 RXQ262105 RNU262105 RDY262105 QUC262105 QKG262105 QAK262105 PQO262105 PGS262105 OWW262105 ONA262105 ODE262105 NTI262105 NJM262105 MZQ262105 MPU262105 MFY262105 LWC262105 LMG262105 LCK262105 KSO262105 KIS262105 JYW262105 JPA262105 JFE262105 IVI262105 ILM262105 IBQ262105 HRU262105 HHY262105 GYC262105 GOG262105 GEK262105 FUO262105 FKS262105 FAW262105 ERA262105 EHE262105 DXI262105 DNM262105 DDQ262105 CTU262105 CJY262105 CAC262105 BQG262105 BGK262105 AWO262105 AMS262105 ACW262105 TA262105 JE262105 K262019 WVQ196569 WLU196569 WBY196569 VSC196569 VIG196569 UYK196569 UOO196569 UES196569 TUW196569 TLA196569 TBE196569 SRI196569 SHM196569 RXQ196569 RNU196569 RDY196569 QUC196569 QKG196569 QAK196569 PQO196569 PGS196569 OWW196569 ONA196569 ODE196569 NTI196569 NJM196569 MZQ196569 MPU196569 MFY196569 LWC196569 LMG196569 LCK196569 KSO196569 KIS196569 JYW196569 JPA196569 JFE196569 IVI196569 ILM196569 IBQ196569 HRU196569 HHY196569 GYC196569 GOG196569 GEK196569 FUO196569 FKS196569 FAW196569 ERA196569 EHE196569 DXI196569 DNM196569 DDQ196569 CTU196569 CJY196569 CAC196569 BQG196569 BGK196569 AWO196569 AMS196569 ACW196569 TA196569 JE196569 K196483 WVQ131033 WLU131033 WBY131033 VSC131033 VIG131033 UYK131033 UOO131033 UES131033 TUW131033 TLA131033 TBE131033 SRI131033 SHM131033 RXQ131033 RNU131033 RDY131033 QUC131033 QKG131033 QAK131033 PQO131033 PGS131033 OWW131033 ONA131033 ODE131033 NTI131033 NJM131033 MZQ131033 MPU131033 MFY131033 LWC131033 LMG131033 LCK131033 KSO131033 KIS131033 JYW131033 JPA131033 JFE131033 IVI131033 ILM131033 IBQ131033 HRU131033 HHY131033 GYC131033 GOG131033 GEK131033 FUO131033 FKS131033 FAW131033 ERA131033 EHE131033 DXI131033 DNM131033 DDQ131033 CTU131033 CJY131033 CAC131033 BQG131033 BGK131033 AWO131033 AMS131033 ACW131033 TA131033 JE131033 K130947 WVQ65497 WLU65497 WBY65497 VSC65497 VIG65497 UYK65497 UOO65497 UES65497 TUW65497 TLA65497 TBE65497 SRI65497 SHM65497 RXQ65497 RNU65497 RDY65497 QUC65497 QKG65497 QAK65497 PQO65497 PGS65497 OWW65497 ONA65497 ODE65497 NTI65497 NJM65497 MZQ65497 MPU65497 MFY65497 LWC65497 LMG65497 LCK65497 KSO65497 KIS65497 JYW65497 JPA65497 JFE65497 IVI65497 ILM65497 IBQ65497 HRU65497 HHY65497 GYC65497 GOG65497 GEK65497 FUO65497 FKS65497 FAW65497 ERA65497 EHE65497 DXI65497 DNM65497 DDQ65497 CTU65497 CJY65497 CAC65497 BQG65497 BGK65497 AWO65497 AMS65497 ACW65497 TA65497 JE65497 K65411 WVQ16 WLU16 WBY16 VSC16 VIG16 UYK16 UOO16 UES16 TUW16 TLA16 TBE16 SRI16 SHM16 RXQ16 RNU16 RDY16 QUC16 QKG16 QAK16 PQO16 PGS16 OWW16 ONA16 ODE16 NTI16 NJM16 MZQ16 MPU16 MFY16 LWC16 LMG16 LCK16 KSO16 KIS16 JYW16 JPA16 JFE16 IVI16 ILM16 IBQ16 HRU16 HHY16 GYC16 GOG16 GEK16 FUO16 FKS16 FAW16 ERA16 EHE16 DXI16 DNM16 DDQ16 CTU16 CJY16 CAC16 BQG16 BGK16 AWO16 AMS16 ACW16 TA16 JE16" xr:uid="{B921BE83-033F-4483-958D-E5F7DF474B8B}">
      <formula1>$R$10:$R$33</formula1>
    </dataValidation>
  </dataValidations>
  <hyperlinks>
    <hyperlink ref="P8:S8" r:id="rId1" display="Posted Price" xr:uid="{3E48DB0E-B5A0-4DBB-BBFC-45DBD2AAFEF1}"/>
  </hyperlinks>
  <printOptions horizontalCentered="1"/>
  <pageMargins left="0.25" right="0.25" top="0.75" bottom="0.75" header="0.3" footer="0.3"/>
  <pageSetup scale="49" orientation="landscape" horizontalDpi="4294967295" r:id="rId2"/>
  <rowBreaks count="3" manualBreakCount="3">
    <brk id="29" min="1" max="7" man="1"/>
    <brk id="79" min="1" max="7" man="1"/>
    <brk id="102" min="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61B37-CA22-4E74-8A6B-D3A41A61CE0F}">
  <dimension ref="B1:Z146"/>
  <sheetViews>
    <sheetView showGridLines="0" showRowColHeaders="0" zoomScaleNormal="100" workbookViewId="0">
      <selection activeCell="F64" sqref="F64"/>
    </sheetView>
  </sheetViews>
  <sheetFormatPr defaultRowHeight="12.75" x14ac:dyDescent="0.2"/>
  <cols>
    <col min="1" max="1" width="4.140625" style="1" customWidth="1"/>
    <col min="2" max="2" width="25.42578125" style="1" customWidth="1"/>
    <col min="3" max="3" width="35" style="1" customWidth="1"/>
    <col min="4" max="4" width="17.42578125" style="1" customWidth="1"/>
    <col min="5" max="5" width="17.28515625" style="1" customWidth="1"/>
    <col min="6" max="6" width="23.7109375" style="1" customWidth="1"/>
    <col min="7" max="7" width="25.42578125" style="1" customWidth="1"/>
    <col min="8" max="8" width="19" style="1" customWidth="1"/>
    <col min="9" max="9" width="6.5703125" style="1" customWidth="1"/>
    <col min="10" max="10" width="33.5703125" style="3" hidden="1" customWidth="1"/>
    <col min="11" max="11" width="20.42578125" style="3" hidden="1" customWidth="1"/>
    <col min="12" max="12" width="4.28515625" style="3" hidden="1" customWidth="1"/>
    <col min="13" max="13" width="22" style="1" hidden="1" customWidth="1"/>
    <col min="14" max="14" width="22.28515625" style="1" hidden="1" customWidth="1"/>
    <col min="15" max="15" width="4.28515625" style="1" hidden="1" customWidth="1"/>
    <col min="16" max="17" width="18.7109375" style="2" hidden="1" customWidth="1"/>
    <col min="18" max="18" width="20.42578125" style="2" hidden="1" customWidth="1"/>
    <col min="19" max="19" width="17.42578125" style="2" hidden="1" customWidth="1"/>
    <col min="20" max="20" width="4.28515625" style="1" hidden="1" customWidth="1"/>
    <col min="21" max="21" width="4" style="1" hidden="1" customWidth="1"/>
    <col min="22" max="22" width="13.7109375" style="1" customWidth="1"/>
    <col min="23" max="51" width="9.28515625" style="1" customWidth="1"/>
    <col min="52" max="255" width="9.140625" style="1"/>
    <col min="256" max="256" width="25.42578125" style="1" customWidth="1"/>
    <col min="257" max="257" width="32.7109375" style="1" customWidth="1"/>
    <col min="258" max="258" width="17.42578125" style="1" customWidth="1"/>
    <col min="259" max="259" width="17.28515625" style="1" customWidth="1"/>
    <col min="260" max="260" width="23.7109375" style="1" customWidth="1"/>
    <col min="261" max="261" width="25.42578125" style="1" customWidth="1"/>
    <col min="262" max="262" width="19" style="1" customWidth="1"/>
    <col min="263" max="263" width="6.5703125" style="1" customWidth="1"/>
    <col min="264" max="279" width="0" style="1" hidden="1" customWidth="1"/>
    <col min="280" max="511" width="9.140625" style="1"/>
    <col min="512" max="512" width="25.42578125" style="1" customWidth="1"/>
    <col min="513" max="513" width="32.7109375" style="1" customWidth="1"/>
    <col min="514" max="514" width="17.42578125" style="1" customWidth="1"/>
    <col min="515" max="515" width="17.28515625" style="1" customWidth="1"/>
    <col min="516" max="516" width="23.7109375" style="1" customWidth="1"/>
    <col min="517" max="517" width="25.42578125" style="1" customWidth="1"/>
    <col min="518" max="518" width="19" style="1" customWidth="1"/>
    <col min="519" max="519" width="6.5703125" style="1" customWidth="1"/>
    <col min="520" max="535" width="0" style="1" hidden="1" customWidth="1"/>
    <col min="536" max="767" width="9.140625" style="1"/>
    <col min="768" max="768" width="25.42578125" style="1" customWidth="1"/>
    <col min="769" max="769" width="32.7109375" style="1" customWidth="1"/>
    <col min="770" max="770" width="17.42578125" style="1" customWidth="1"/>
    <col min="771" max="771" width="17.28515625" style="1" customWidth="1"/>
    <col min="772" max="772" width="23.7109375" style="1" customWidth="1"/>
    <col min="773" max="773" width="25.42578125" style="1" customWidth="1"/>
    <col min="774" max="774" width="19" style="1" customWidth="1"/>
    <col min="775" max="775" width="6.5703125" style="1" customWidth="1"/>
    <col min="776" max="791" width="0" style="1" hidden="1" customWidth="1"/>
    <col min="792" max="1023" width="9.140625" style="1"/>
    <col min="1024" max="1024" width="25.42578125" style="1" customWidth="1"/>
    <col min="1025" max="1025" width="32.7109375" style="1" customWidth="1"/>
    <col min="1026" max="1026" width="17.42578125" style="1" customWidth="1"/>
    <col min="1027" max="1027" width="17.28515625" style="1" customWidth="1"/>
    <col min="1028" max="1028" width="23.7109375" style="1" customWidth="1"/>
    <col min="1029" max="1029" width="25.42578125" style="1" customWidth="1"/>
    <col min="1030" max="1030" width="19" style="1" customWidth="1"/>
    <col min="1031" max="1031" width="6.5703125" style="1" customWidth="1"/>
    <col min="1032" max="1047" width="0" style="1" hidden="1" customWidth="1"/>
    <col min="1048" max="1279" width="9.140625" style="1"/>
    <col min="1280" max="1280" width="25.42578125" style="1" customWidth="1"/>
    <col min="1281" max="1281" width="32.7109375" style="1" customWidth="1"/>
    <col min="1282" max="1282" width="17.42578125" style="1" customWidth="1"/>
    <col min="1283" max="1283" width="17.28515625" style="1" customWidth="1"/>
    <col min="1284" max="1284" width="23.7109375" style="1" customWidth="1"/>
    <col min="1285" max="1285" width="25.42578125" style="1" customWidth="1"/>
    <col min="1286" max="1286" width="19" style="1" customWidth="1"/>
    <col min="1287" max="1287" width="6.5703125" style="1" customWidth="1"/>
    <col min="1288" max="1303" width="0" style="1" hidden="1" customWidth="1"/>
    <col min="1304" max="1535" width="9.140625" style="1"/>
    <col min="1536" max="1536" width="25.42578125" style="1" customWidth="1"/>
    <col min="1537" max="1537" width="32.7109375" style="1" customWidth="1"/>
    <col min="1538" max="1538" width="17.42578125" style="1" customWidth="1"/>
    <col min="1539" max="1539" width="17.28515625" style="1" customWidth="1"/>
    <col min="1540" max="1540" width="23.7109375" style="1" customWidth="1"/>
    <col min="1541" max="1541" width="25.42578125" style="1" customWidth="1"/>
    <col min="1542" max="1542" width="19" style="1" customWidth="1"/>
    <col min="1543" max="1543" width="6.5703125" style="1" customWidth="1"/>
    <col min="1544" max="1559" width="0" style="1" hidden="1" customWidth="1"/>
    <col min="1560" max="1791" width="9.140625" style="1"/>
    <col min="1792" max="1792" width="25.42578125" style="1" customWidth="1"/>
    <col min="1793" max="1793" width="32.7109375" style="1" customWidth="1"/>
    <col min="1794" max="1794" width="17.42578125" style="1" customWidth="1"/>
    <col min="1795" max="1795" width="17.28515625" style="1" customWidth="1"/>
    <col min="1796" max="1796" width="23.7109375" style="1" customWidth="1"/>
    <col min="1797" max="1797" width="25.42578125" style="1" customWidth="1"/>
    <col min="1798" max="1798" width="19" style="1" customWidth="1"/>
    <col min="1799" max="1799" width="6.5703125" style="1" customWidth="1"/>
    <col min="1800" max="1815" width="0" style="1" hidden="1" customWidth="1"/>
    <col min="1816" max="2047" width="9.140625" style="1"/>
    <col min="2048" max="2048" width="25.42578125" style="1" customWidth="1"/>
    <col min="2049" max="2049" width="32.7109375" style="1" customWidth="1"/>
    <col min="2050" max="2050" width="17.42578125" style="1" customWidth="1"/>
    <col min="2051" max="2051" width="17.28515625" style="1" customWidth="1"/>
    <col min="2052" max="2052" width="23.7109375" style="1" customWidth="1"/>
    <col min="2053" max="2053" width="25.42578125" style="1" customWidth="1"/>
    <col min="2054" max="2054" width="19" style="1" customWidth="1"/>
    <col min="2055" max="2055" width="6.5703125" style="1" customWidth="1"/>
    <col min="2056" max="2071" width="0" style="1" hidden="1" customWidth="1"/>
    <col min="2072" max="2303" width="9.140625" style="1"/>
    <col min="2304" max="2304" width="25.42578125" style="1" customWidth="1"/>
    <col min="2305" max="2305" width="32.7109375" style="1" customWidth="1"/>
    <col min="2306" max="2306" width="17.42578125" style="1" customWidth="1"/>
    <col min="2307" max="2307" width="17.28515625" style="1" customWidth="1"/>
    <col min="2308" max="2308" width="23.7109375" style="1" customWidth="1"/>
    <col min="2309" max="2309" width="25.42578125" style="1" customWidth="1"/>
    <col min="2310" max="2310" width="19" style="1" customWidth="1"/>
    <col min="2311" max="2311" width="6.5703125" style="1" customWidth="1"/>
    <col min="2312" max="2327" width="0" style="1" hidden="1" customWidth="1"/>
    <col min="2328" max="2559" width="9.140625" style="1"/>
    <col min="2560" max="2560" width="25.42578125" style="1" customWidth="1"/>
    <col min="2561" max="2561" width="32.7109375" style="1" customWidth="1"/>
    <col min="2562" max="2562" width="17.42578125" style="1" customWidth="1"/>
    <col min="2563" max="2563" width="17.28515625" style="1" customWidth="1"/>
    <col min="2564" max="2564" width="23.7109375" style="1" customWidth="1"/>
    <col min="2565" max="2565" width="25.42578125" style="1" customWidth="1"/>
    <col min="2566" max="2566" width="19" style="1" customWidth="1"/>
    <col min="2567" max="2567" width="6.5703125" style="1" customWidth="1"/>
    <col min="2568" max="2583" width="0" style="1" hidden="1" customWidth="1"/>
    <col min="2584" max="2815" width="9.140625" style="1"/>
    <col min="2816" max="2816" width="25.42578125" style="1" customWidth="1"/>
    <col min="2817" max="2817" width="32.7109375" style="1" customWidth="1"/>
    <col min="2818" max="2818" width="17.42578125" style="1" customWidth="1"/>
    <col min="2819" max="2819" width="17.28515625" style="1" customWidth="1"/>
    <col min="2820" max="2820" width="23.7109375" style="1" customWidth="1"/>
    <col min="2821" max="2821" width="25.42578125" style="1" customWidth="1"/>
    <col min="2822" max="2822" width="19" style="1" customWidth="1"/>
    <col min="2823" max="2823" width="6.5703125" style="1" customWidth="1"/>
    <col min="2824" max="2839" width="0" style="1" hidden="1" customWidth="1"/>
    <col min="2840" max="3071" width="9.140625" style="1"/>
    <col min="3072" max="3072" width="25.42578125" style="1" customWidth="1"/>
    <col min="3073" max="3073" width="32.7109375" style="1" customWidth="1"/>
    <col min="3074" max="3074" width="17.42578125" style="1" customWidth="1"/>
    <col min="3075" max="3075" width="17.28515625" style="1" customWidth="1"/>
    <col min="3076" max="3076" width="23.7109375" style="1" customWidth="1"/>
    <col min="3077" max="3077" width="25.42578125" style="1" customWidth="1"/>
    <col min="3078" max="3078" width="19" style="1" customWidth="1"/>
    <col min="3079" max="3079" width="6.5703125" style="1" customWidth="1"/>
    <col min="3080" max="3095" width="0" style="1" hidden="1" customWidth="1"/>
    <col min="3096" max="3327" width="9.140625" style="1"/>
    <col min="3328" max="3328" width="25.42578125" style="1" customWidth="1"/>
    <col min="3329" max="3329" width="32.7109375" style="1" customWidth="1"/>
    <col min="3330" max="3330" width="17.42578125" style="1" customWidth="1"/>
    <col min="3331" max="3331" width="17.28515625" style="1" customWidth="1"/>
    <col min="3332" max="3332" width="23.7109375" style="1" customWidth="1"/>
    <col min="3333" max="3333" width="25.42578125" style="1" customWidth="1"/>
    <col min="3334" max="3334" width="19" style="1" customWidth="1"/>
    <col min="3335" max="3335" width="6.5703125" style="1" customWidth="1"/>
    <col min="3336" max="3351" width="0" style="1" hidden="1" customWidth="1"/>
    <col min="3352" max="3583" width="9.140625" style="1"/>
    <col min="3584" max="3584" width="25.42578125" style="1" customWidth="1"/>
    <col min="3585" max="3585" width="32.7109375" style="1" customWidth="1"/>
    <col min="3586" max="3586" width="17.42578125" style="1" customWidth="1"/>
    <col min="3587" max="3587" width="17.28515625" style="1" customWidth="1"/>
    <col min="3588" max="3588" width="23.7109375" style="1" customWidth="1"/>
    <col min="3589" max="3589" width="25.42578125" style="1" customWidth="1"/>
    <col min="3590" max="3590" width="19" style="1" customWidth="1"/>
    <col min="3591" max="3591" width="6.5703125" style="1" customWidth="1"/>
    <col min="3592" max="3607" width="0" style="1" hidden="1" customWidth="1"/>
    <col min="3608" max="3839" width="9.140625" style="1"/>
    <col min="3840" max="3840" width="25.42578125" style="1" customWidth="1"/>
    <col min="3841" max="3841" width="32.7109375" style="1" customWidth="1"/>
    <col min="3842" max="3842" width="17.42578125" style="1" customWidth="1"/>
    <col min="3843" max="3843" width="17.28515625" style="1" customWidth="1"/>
    <col min="3844" max="3844" width="23.7109375" style="1" customWidth="1"/>
    <col min="3845" max="3845" width="25.42578125" style="1" customWidth="1"/>
    <col min="3846" max="3846" width="19" style="1" customWidth="1"/>
    <col min="3847" max="3847" width="6.5703125" style="1" customWidth="1"/>
    <col min="3848" max="3863" width="0" style="1" hidden="1" customWidth="1"/>
    <col min="3864" max="4095" width="9.140625" style="1"/>
    <col min="4096" max="4096" width="25.42578125" style="1" customWidth="1"/>
    <col min="4097" max="4097" width="32.7109375" style="1" customWidth="1"/>
    <col min="4098" max="4098" width="17.42578125" style="1" customWidth="1"/>
    <col min="4099" max="4099" width="17.28515625" style="1" customWidth="1"/>
    <col min="4100" max="4100" width="23.7109375" style="1" customWidth="1"/>
    <col min="4101" max="4101" width="25.42578125" style="1" customWidth="1"/>
    <col min="4102" max="4102" width="19" style="1" customWidth="1"/>
    <col min="4103" max="4103" width="6.5703125" style="1" customWidth="1"/>
    <col min="4104" max="4119" width="0" style="1" hidden="1" customWidth="1"/>
    <col min="4120" max="4351" width="9.140625" style="1"/>
    <col min="4352" max="4352" width="25.42578125" style="1" customWidth="1"/>
    <col min="4353" max="4353" width="32.7109375" style="1" customWidth="1"/>
    <col min="4354" max="4354" width="17.42578125" style="1" customWidth="1"/>
    <col min="4355" max="4355" width="17.28515625" style="1" customWidth="1"/>
    <col min="4356" max="4356" width="23.7109375" style="1" customWidth="1"/>
    <col min="4357" max="4357" width="25.42578125" style="1" customWidth="1"/>
    <col min="4358" max="4358" width="19" style="1" customWidth="1"/>
    <col min="4359" max="4359" width="6.5703125" style="1" customWidth="1"/>
    <col min="4360" max="4375" width="0" style="1" hidden="1" customWidth="1"/>
    <col min="4376" max="4607" width="9.140625" style="1"/>
    <col min="4608" max="4608" width="25.42578125" style="1" customWidth="1"/>
    <col min="4609" max="4609" width="32.7109375" style="1" customWidth="1"/>
    <col min="4610" max="4610" width="17.42578125" style="1" customWidth="1"/>
    <col min="4611" max="4611" width="17.28515625" style="1" customWidth="1"/>
    <col min="4612" max="4612" width="23.7109375" style="1" customWidth="1"/>
    <col min="4613" max="4613" width="25.42578125" style="1" customWidth="1"/>
    <col min="4614" max="4614" width="19" style="1" customWidth="1"/>
    <col min="4615" max="4615" width="6.5703125" style="1" customWidth="1"/>
    <col min="4616" max="4631" width="0" style="1" hidden="1" customWidth="1"/>
    <col min="4632" max="4863" width="9.140625" style="1"/>
    <col min="4864" max="4864" width="25.42578125" style="1" customWidth="1"/>
    <col min="4865" max="4865" width="32.7109375" style="1" customWidth="1"/>
    <col min="4866" max="4866" width="17.42578125" style="1" customWidth="1"/>
    <col min="4867" max="4867" width="17.28515625" style="1" customWidth="1"/>
    <col min="4868" max="4868" width="23.7109375" style="1" customWidth="1"/>
    <col min="4869" max="4869" width="25.42578125" style="1" customWidth="1"/>
    <col min="4870" max="4870" width="19" style="1" customWidth="1"/>
    <col min="4871" max="4871" width="6.5703125" style="1" customWidth="1"/>
    <col min="4872" max="4887" width="0" style="1" hidden="1" customWidth="1"/>
    <col min="4888" max="5119" width="9.140625" style="1"/>
    <col min="5120" max="5120" width="25.42578125" style="1" customWidth="1"/>
    <col min="5121" max="5121" width="32.7109375" style="1" customWidth="1"/>
    <col min="5122" max="5122" width="17.42578125" style="1" customWidth="1"/>
    <col min="5123" max="5123" width="17.28515625" style="1" customWidth="1"/>
    <col min="5124" max="5124" width="23.7109375" style="1" customWidth="1"/>
    <col min="5125" max="5125" width="25.42578125" style="1" customWidth="1"/>
    <col min="5126" max="5126" width="19" style="1" customWidth="1"/>
    <col min="5127" max="5127" width="6.5703125" style="1" customWidth="1"/>
    <col min="5128" max="5143" width="0" style="1" hidden="1" customWidth="1"/>
    <col min="5144" max="5375" width="9.140625" style="1"/>
    <col min="5376" max="5376" width="25.42578125" style="1" customWidth="1"/>
    <col min="5377" max="5377" width="32.7109375" style="1" customWidth="1"/>
    <col min="5378" max="5378" width="17.42578125" style="1" customWidth="1"/>
    <col min="5379" max="5379" width="17.28515625" style="1" customWidth="1"/>
    <col min="5380" max="5380" width="23.7109375" style="1" customWidth="1"/>
    <col min="5381" max="5381" width="25.42578125" style="1" customWidth="1"/>
    <col min="5382" max="5382" width="19" style="1" customWidth="1"/>
    <col min="5383" max="5383" width="6.5703125" style="1" customWidth="1"/>
    <col min="5384" max="5399" width="0" style="1" hidden="1" customWidth="1"/>
    <col min="5400" max="5631" width="9.140625" style="1"/>
    <col min="5632" max="5632" width="25.42578125" style="1" customWidth="1"/>
    <col min="5633" max="5633" width="32.7109375" style="1" customWidth="1"/>
    <col min="5634" max="5634" width="17.42578125" style="1" customWidth="1"/>
    <col min="5635" max="5635" width="17.28515625" style="1" customWidth="1"/>
    <col min="5636" max="5636" width="23.7109375" style="1" customWidth="1"/>
    <col min="5637" max="5637" width="25.42578125" style="1" customWidth="1"/>
    <col min="5638" max="5638" width="19" style="1" customWidth="1"/>
    <col min="5639" max="5639" width="6.5703125" style="1" customWidth="1"/>
    <col min="5640" max="5655" width="0" style="1" hidden="1" customWidth="1"/>
    <col min="5656" max="5887" width="9.140625" style="1"/>
    <col min="5888" max="5888" width="25.42578125" style="1" customWidth="1"/>
    <col min="5889" max="5889" width="32.7109375" style="1" customWidth="1"/>
    <col min="5890" max="5890" width="17.42578125" style="1" customWidth="1"/>
    <col min="5891" max="5891" width="17.28515625" style="1" customWidth="1"/>
    <col min="5892" max="5892" width="23.7109375" style="1" customWidth="1"/>
    <col min="5893" max="5893" width="25.42578125" style="1" customWidth="1"/>
    <col min="5894" max="5894" width="19" style="1" customWidth="1"/>
    <col min="5895" max="5895" width="6.5703125" style="1" customWidth="1"/>
    <col min="5896" max="5911" width="0" style="1" hidden="1" customWidth="1"/>
    <col min="5912" max="6143" width="9.140625" style="1"/>
    <col min="6144" max="6144" width="25.42578125" style="1" customWidth="1"/>
    <col min="6145" max="6145" width="32.7109375" style="1" customWidth="1"/>
    <col min="6146" max="6146" width="17.42578125" style="1" customWidth="1"/>
    <col min="6147" max="6147" width="17.28515625" style="1" customWidth="1"/>
    <col min="6148" max="6148" width="23.7109375" style="1" customWidth="1"/>
    <col min="6149" max="6149" width="25.42578125" style="1" customWidth="1"/>
    <col min="6150" max="6150" width="19" style="1" customWidth="1"/>
    <col min="6151" max="6151" width="6.5703125" style="1" customWidth="1"/>
    <col min="6152" max="6167" width="0" style="1" hidden="1" customWidth="1"/>
    <col min="6168" max="6399" width="9.140625" style="1"/>
    <col min="6400" max="6400" width="25.42578125" style="1" customWidth="1"/>
    <col min="6401" max="6401" width="32.7109375" style="1" customWidth="1"/>
    <col min="6402" max="6402" width="17.42578125" style="1" customWidth="1"/>
    <col min="6403" max="6403" width="17.28515625" style="1" customWidth="1"/>
    <col min="6404" max="6404" width="23.7109375" style="1" customWidth="1"/>
    <col min="6405" max="6405" width="25.42578125" style="1" customWidth="1"/>
    <col min="6406" max="6406" width="19" style="1" customWidth="1"/>
    <col min="6407" max="6407" width="6.5703125" style="1" customWidth="1"/>
    <col min="6408" max="6423" width="0" style="1" hidden="1" customWidth="1"/>
    <col min="6424" max="6655" width="9.140625" style="1"/>
    <col min="6656" max="6656" width="25.42578125" style="1" customWidth="1"/>
    <col min="6657" max="6657" width="32.7109375" style="1" customWidth="1"/>
    <col min="6658" max="6658" width="17.42578125" style="1" customWidth="1"/>
    <col min="6659" max="6659" width="17.28515625" style="1" customWidth="1"/>
    <col min="6660" max="6660" width="23.7109375" style="1" customWidth="1"/>
    <col min="6661" max="6661" width="25.42578125" style="1" customWidth="1"/>
    <col min="6662" max="6662" width="19" style="1" customWidth="1"/>
    <col min="6663" max="6663" width="6.5703125" style="1" customWidth="1"/>
    <col min="6664" max="6679" width="0" style="1" hidden="1" customWidth="1"/>
    <col min="6680" max="6911" width="9.140625" style="1"/>
    <col min="6912" max="6912" width="25.42578125" style="1" customWidth="1"/>
    <col min="6913" max="6913" width="32.7109375" style="1" customWidth="1"/>
    <col min="6914" max="6914" width="17.42578125" style="1" customWidth="1"/>
    <col min="6915" max="6915" width="17.28515625" style="1" customWidth="1"/>
    <col min="6916" max="6916" width="23.7109375" style="1" customWidth="1"/>
    <col min="6917" max="6917" width="25.42578125" style="1" customWidth="1"/>
    <col min="6918" max="6918" width="19" style="1" customWidth="1"/>
    <col min="6919" max="6919" width="6.5703125" style="1" customWidth="1"/>
    <col min="6920" max="6935" width="0" style="1" hidden="1" customWidth="1"/>
    <col min="6936" max="7167" width="9.140625" style="1"/>
    <col min="7168" max="7168" width="25.42578125" style="1" customWidth="1"/>
    <col min="7169" max="7169" width="32.7109375" style="1" customWidth="1"/>
    <col min="7170" max="7170" width="17.42578125" style="1" customWidth="1"/>
    <col min="7171" max="7171" width="17.28515625" style="1" customWidth="1"/>
    <col min="7172" max="7172" width="23.7109375" style="1" customWidth="1"/>
    <col min="7173" max="7173" width="25.42578125" style="1" customWidth="1"/>
    <col min="7174" max="7174" width="19" style="1" customWidth="1"/>
    <col min="7175" max="7175" width="6.5703125" style="1" customWidth="1"/>
    <col min="7176" max="7191" width="0" style="1" hidden="1" customWidth="1"/>
    <col min="7192" max="7423" width="9.140625" style="1"/>
    <col min="7424" max="7424" width="25.42578125" style="1" customWidth="1"/>
    <col min="7425" max="7425" width="32.7109375" style="1" customWidth="1"/>
    <col min="7426" max="7426" width="17.42578125" style="1" customWidth="1"/>
    <col min="7427" max="7427" width="17.28515625" style="1" customWidth="1"/>
    <col min="7428" max="7428" width="23.7109375" style="1" customWidth="1"/>
    <col min="7429" max="7429" width="25.42578125" style="1" customWidth="1"/>
    <col min="7430" max="7430" width="19" style="1" customWidth="1"/>
    <col min="7431" max="7431" width="6.5703125" style="1" customWidth="1"/>
    <col min="7432" max="7447" width="0" style="1" hidden="1" customWidth="1"/>
    <col min="7448" max="7679" width="9.140625" style="1"/>
    <col min="7680" max="7680" width="25.42578125" style="1" customWidth="1"/>
    <col min="7681" max="7681" width="32.7109375" style="1" customWidth="1"/>
    <col min="7682" max="7682" width="17.42578125" style="1" customWidth="1"/>
    <col min="7683" max="7683" width="17.28515625" style="1" customWidth="1"/>
    <col min="7684" max="7684" width="23.7109375" style="1" customWidth="1"/>
    <col min="7685" max="7685" width="25.42578125" style="1" customWidth="1"/>
    <col min="7686" max="7686" width="19" style="1" customWidth="1"/>
    <col min="7687" max="7687" width="6.5703125" style="1" customWidth="1"/>
    <col min="7688" max="7703" width="0" style="1" hidden="1" customWidth="1"/>
    <col min="7704" max="7935" width="9.140625" style="1"/>
    <col min="7936" max="7936" width="25.42578125" style="1" customWidth="1"/>
    <col min="7937" max="7937" width="32.7109375" style="1" customWidth="1"/>
    <col min="7938" max="7938" width="17.42578125" style="1" customWidth="1"/>
    <col min="7939" max="7939" width="17.28515625" style="1" customWidth="1"/>
    <col min="7940" max="7940" width="23.7109375" style="1" customWidth="1"/>
    <col min="7941" max="7941" width="25.42578125" style="1" customWidth="1"/>
    <col min="7942" max="7942" width="19" style="1" customWidth="1"/>
    <col min="7943" max="7943" width="6.5703125" style="1" customWidth="1"/>
    <col min="7944" max="7959" width="0" style="1" hidden="1" customWidth="1"/>
    <col min="7960" max="8191" width="9.140625" style="1"/>
    <col min="8192" max="8192" width="25.42578125" style="1" customWidth="1"/>
    <col min="8193" max="8193" width="32.7109375" style="1" customWidth="1"/>
    <col min="8194" max="8194" width="17.42578125" style="1" customWidth="1"/>
    <col min="8195" max="8195" width="17.28515625" style="1" customWidth="1"/>
    <col min="8196" max="8196" width="23.7109375" style="1" customWidth="1"/>
    <col min="8197" max="8197" width="25.42578125" style="1" customWidth="1"/>
    <col min="8198" max="8198" width="19" style="1" customWidth="1"/>
    <col min="8199" max="8199" width="6.5703125" style="1" customWidth="1"/>
    <col min="8200" max="8215" width="0" style="1" hidden="1" customWidth="1"/>
    <col min="8216" max="8447" width="9.140625" style="1"/>
    <col min="8448" max="8448" width="25.42578125" style="1" customWidth="1"/>
    <col min="8449" max="8449" width="32.7109375" style="1" customWidth="1"/>
    <col min="8450" max="8450" width="17.42578125" style="1" customWidth="1"/>
    <col min="8451" max="8451" width="17.28515625" style="1" customWidth="1"/>
    <col min="8452" max="8452" width="23.7109375" style="1" customWidth="1"/>
    <col min="8453" max="8453" width="25.42578125" style="1" customWidth="1"/>
    <col min="8454" max="8454" width="19" style="1" customWidth="1"/>
    <col min="8455" max="8455" width="6.5703125" style="1" customWidth="1"/>
    <col min="8456" max="8471" width="0" style="1" hidden="1" customWidth="1"/>
    <col min="8472" max="8703" width="9.140625" style="1"/>
    <col min="8704" max="8704" width="25.42578125" style="1" customWidth="1"/>
    <col min="8705" max="8705" width="32.7109375" style="1" customWidth="1"/>
    <col min="8706" max="8706" width="17.42578125" style="1" customWidth="1"/>
    <col min="8707" max="8707" width="17.28515625" style="1" customWidth="1"/>
    <col min="8708" max="8708" width="23.7109375" style="1" customWidth="1"/>
    <col min="8709" max="8709" width="25.42578125" style="1" customWidth="1"/>
    <col min="8710" max="8710" width="19" style="1" customWidth="1"/>
    <col min="8711" max="8711" width="6.5703125" style="1" customWidth="1"/>
    <col min="8712" max="8727" width="0" style="1" hidden="1" customWidth="1"/>
    <col min="8728" max="8959" width="9.140625" style="1"/>
    <col min="8960" max="8960" width="25.42578125" style="1" customWidth="1"/>
    <col min="8961" max="8961" width="32.7109375" style="1" customWidth="1"/>
    <col min="8962" max="8962" width="17.42578125" style="1" customWidth="1"/>
    <col min="8963" max="8963" width="17.28515625" style="1" customWidth="1"/>
    <col min="8964" max="8964" width="23.7109375" style="1" customWidth="1"/>
    <col min="8965" max="8965" width="25.42578125" style="1" customWidth="1"/>
    <col min="8966" max="8966" width="19" style="1" customWidth="1"/>
    <col min="8967" max="8967" width="6.5703125" style="1" customWidth="1"/>
    <col min="8968" max="8983" width="0" style="1" hidden="1" customWidth="1"/>
    <col min="8984" max="9215" width="9.140625" style="1"/>
    <col min="9216" max="9216" width="25.42578125" style="1" customWidth="1"/>
    <col min="9217" max="9217" width="32.7109375" style="1" customWidth="1"/>
    <col min="9218" max="9218" width="17.42578125" style="1" customWidth="1"/>
    <col min="9219" max="9219" width="17.28515625" style="1" customWidth="1"/>
    <col min="9220" max="9220" width="23.7109375" style="1" customWidth="1"/>
    <col min="9221" max="9221" width="25.42578125" style="1" customWidth="1"/>
    <col min="9222" max="9222" width="19" style="1" customWidth="1"/>
    <col min="9223" max="9223" width="6.5703125" style="1" customWidth="1"/>
    <col min="9224" max="9239" width="0" style="1" hidden="1" customWidth="1"/>
    <col min="9240" max="9471" width="9.140625" style="1"/>
    <col min="9472" max="9472" width="25.42578125" style="1" customWidth="1"/>
    <col min="9473" max="9473" width="32.7109375" style="1" customWidth="1"/>
    <col min="9474" max="9474" width="17.42578125" style="1" customWidth="1"/>
    <col min="9475" max="9475" width="17.28515625" style="1" customWidth="1"/>
    <col min="9476" max="9476" width="23.7109375" style="1" customWidth="1"/>
    <col min="9477" max="9477" width="25.42578125" style="1" customWidth="1"/>
    <col min="9478" max="9478" width="19" style="1" customWidth="1"/>
    <col min="9479" max="9479" width="6.5703125" style="1" customWidth="1"/>
    <col min="9480" max="9495" width="0" style="1" hidden="1" customWidth="1"/>
    <col min="9496" max="9727" width="9.140625" style="1"/>
    <col min="9728" max="9728" width="25.42578125" style="1" customWidth="1"/>
    <col min="9729" max="9729" width="32.7109375" style="1" customWidth="1"/>
    <col min="9730" max="9730" width="17.42578125" style="1" customWidth="1"/>
    <col min="9731" max="9731" width="17.28515625" style="1" customWidth="1"/>
    <col min="9732" max="9732" width="23.7109375" style="1" customWidth="1"/>
    <col min="9733" max="9733" width="25.42578125" style="1" customWidth="1"/>
    <col min="9734" max="9734" width="19" style="1" customWidth="1"/>
    <col min="9735" max="9735" width="6.5703125" style="1" customWidth="1"/>
    <col min="9736" max="9751" width="0" style="1" hidden="1" customWidth="1"/>
    <col min="9752" max="9983" width="9.140625" style="1"/>
    <col min="9984" max="9984" width="25.42578125" style="1" customWidth="1"/>
    <col min="9985" max="9985" width="32.7109375" style="1" customWidth="1"/>
    <col min="9986" max="9986" width="17.42578125" style="1" customWidth="1"/>
    <col min="9987" max="9987" width="17.28515625" style="1" customWidth="1"/>
    <col min="9988" max="9988" width="23.7109375" style="1" customWidth="1"/>
    <col min="9989" max="9989" width="25.42578125" style="1" customWidth="1"/>
    <col min="9990" max="9990" width="19" style="1" customWidth="1"/>
    <col min="9991" max="9991" width="6.5703125" style="1" customWidth="1"/>
    <col min="9992" max="10007" width="0" style="1" hidden="1" customWidth="1"/>
    <col min="10008" max="10239" width="9.140625" style="1"/>
    <col min="10240" max="10240" width="25.42578125" style="1" customWidth="1"/>
    <col min="10241" max="10241" width="32.7109375" style="1" customWidth="1"/>
    <col min="10242" max="10242" width="17.42578125" style="1" customWidth="1"/>
    <col min="10243" max="10243" width="17.28515625" style="1" customWidth="1"/>
    <col min="10244" max="10244" width="23.7109375" style="1" customWidth="1"/>
    <col min="10245" max="10245" width="25.42578125" style="1" customWidth="1"/>
    <col min="10246" max="10246" width="19" style="1" customWidth="1"/>
    <col min="10247" max="10247" width="6.5703125" style="1" customWidth="1"/>
    <col min="10248" max="10263" width="0" style="1" hidden="1" customWidth="1"/>
    <col min="10264" max="10495" width="9.140625" style="1"/>
    <col min="10496" max="10496" width="25.42578125" style="1" customWidth="1"/>
    <col min="10497" max="10497" width="32.7109375" style="1" customWidth="1"/>
    <col min="10498" max="10498" width="17.42578125" style="1" customWidth="1"/>
    <col min="10499" max="10499" width="17.28515625" style="1" customWidth="1"/>
    <col min="10500" max="10500" width="23.7109375" style="1" customWidth="1"/>
    <col min="10501" max="10501" width="25.42578125" style="1" customWidth="1"/>
    <col min="10502" max="10502" width="19" style="1" customWidth="1"/>
    <col min="10503" max="10503" width="6.5703125" style="1" customWidth="1"/>
    <col min="10504" max="10519" width="0" style="1" hidden="1" customWidth="1"/>
    <col min="10520" max="10751" width="9.140625" style="1"/>
    <col min="10752" max="10752" width="25.42578125" style="1" customWidth="1"/>
    <col min="10753" max="10753" width="32.7109375" style="1" customWidth="1"/>
    <col min="10754" max="10754" width="17.42578125" style="1" customWidth="1"/>
    <col min="10755" max="10755" width="17.28515625" style="1" customWidth="1"/>
    <col min="10756" max="10756" width="23.7109375" style="1" customWidth="1"/>
    <col min="10757" max="10757" width="25.42578125" style="1" customWidth="1"/>
    <col min="10758" max="10758" width="19" style="1" customWidth="1"/>
    <col min="10759" max="10759" width="6.5703125" style="1" customWidth="1"/>
    <col min="10760" max="10775" width="0" style="1" hidden="1" customWidth="1"/>
    <col min="10776" max="11007" width="9.140625" style="1"/>
    <col min="11008" max="11008" width="25.42578125" style="1" customWidth="1"/>
    <col min="11009" max="11009" width="32.7109375" style="1" customWidth="1"/>
    <col min="11010" max="11010" width="17.42578125" style="1" customWidth="1"/>
    <col min="11011" max="11011" width="17.28515625" style="1" customWidth="1"/>
    <col min="11012" max="11012" width="23.7109375" style="1" customWidth="1"/>
    <col min="11013" max="11013" width="25.42578125" style="1" customWidth="1"/>
    <col min="11014" max="11014" width="19" style="1" customWidth="1"/>
    <col min="11015" max="11015" width="6.5703125" style="1" customWidth="1"/>
    <col min="11016" max="11031" width="0" style="1" hidden="1" customWidth="1"/>
    <col min="11032" max="11263" width="9.140625" style="1"/>
    <col min="11264" max="11264" width="25.42578125" style="1" customWidth="1"/>
    <col min="11265" max="11265" width="32.7109375" style="1" customWidth="1"/>
    <col min="11266" max="11266" width="17.42578125" style="1" customWidth="1"/>
    <col min="11267" max="11267" width="17.28515625" style="1" customWidth="1"/>
    <col min="11268" max="11268" width="23.7109375" style="1" customWidth="1"/>
    <col min="11269" max="11269" width="25.42578125" style="1" customWidth="1"/>
    <col min="11270" max="11270" width="19" style="1" customWidth="1"/>
    <col min="11271" max="11271" width="6.5703125" style="1" customWidth="1"/>
    <col min="11272" max="11287" width="0" style="1" hidden="1" customWidth="1"/>
    <col min="11288" max="11519" width="9.140625" style="1"/>
    <col min="11520" max="11520" width="25.42578125" style="1" customWidth="1"/>
    <col min="11521" max="11521" width="32.7109375" style="1" customWidth="1"/>
    <col min="11522" max="11522" width="17.42578125" style="1" customWidth="1"/>
    <col min="11523" max="11523" width="17.28515625" style="1" customWidth="1"/>
    <col min="11524" max="11524" width="23.7109375" style="1" customWidth="1"/>
    <col min="11525" max="11525" width="25.42578125" style="1" customWidth="1"/>
    <col min="11526" max="11526" width="19" style="1" customWidth="1"/>
    <col min="11527" max="11527" width="6.5703125" style="1" customWidth="1"/>
    <col min="11528" max="11543" width="0" style="1" hidden="1" customWidth="1"/>
    <col min="11544" max="11775" width="9.140625" style="1"/>
    <col min="11776" max="11776" width="25.42578125" style="1" customWidth="1"/>
    <col min="11777" max="11777" width="32.7109375" style="1" customWidth="1"/>
    <col min="11778" max="11778" width="17.42578125" style="1" customWidth="1"/>
    <col min="11779" max="11779" width="17.28515625" style="1" customWidth="1"/>
    <col min="11780" max="11780" width="23.7109375" style="1" customWidth="1"/>
    <col min="11781" max="11781" width="25.42578125" style="1" customWidth="1"/>
    <col min="11782" max="11782" width="19" style="1" customWidth="1"/>
    <col min="11783" max="11783" width="6.5703125" style="1" customWidth="1"/>
    <col min="11784" max="11799" width="0" style="1" hidden="1" customWidth="1"/>
    <col min="11800" max="12031" width="9.140625" style="1"/>
    <col min="12032" max="12032" width="25.42578125" style="1" customWidth="1"/>
    <col min="12033" max="12033" width="32.7109375" style="1" customWidth="1"/>
    <col min="12034" max="12034" width="17.42578125" style="1" customWidth="1"/>
    <col min="12035" max="12035" width="17.28515625" style="1" customWidth="1"/>
    <col min="12036" max="12036" width="23.7109375" style="1" customWidth="1"/>
    <col min="12037" max="12037" width="25.42578125" style="1" customWidth="1"/>
    <col min="12038" max="12038" width="19" style="1" customWidth="1"/>
    <col min="12039" max="12039" width="6.5703125" style="1" customWidth="1"/>
    <col min="12040" max="12055" width="0" style="1" hidden="1" customWidth="1"/>
    <col min="12056" max="12287" width="9.140625" style="1"/>
    <col min="12288" max="12288" width="25.42578125" style="1" customWidth="1"/>
    <col min="12289" max="12289" width="32.7109375" style="1" customWidth="1"/>
    <col min="12290" max="12290" width="17.42578125" style="1" customWidth="1"/>
    <col min="12291" max="12291" width="17.28515625" style="1" customWidth="1"/>
    <col min="12292" max="12292" width="23.7109375" style="1" customWidth="1"/>
    <col min="12293" max="12293" width="25.42578125" style="1" customWidth="1"/>
    <col min="12294" max="12294" width="19" style="1" customWidth="1"/>
    <col min="12295" max="12295" width="6.5703125" style="1" customWidth="1"/>
    <col min="12296" max="12311" width="0" style="1" hidden="1" customWidth="1"/>
    <col min="12312" max="12543" width="9.140625" style="1"/>
    <col min="12544" max="12544" width="25.42578125" style="1" customWidth="1"/>
    <col min="12545" max="12545" width="32.7109375" style="1" customWidth="1"/>
    <col min="12546" max="12546" width="17.42578125" style="1" customWidth="1"/>
    <col min="12547" max="12547" width="17.28515625" style="1" customWidth="1"/>
    <col min="12548" max="12548" width="23.7109375" style="1" customWidth="1"/>
    <col min="12549" max="12549" width="25.42578125" style="1" customWidth="1"/>
    <col min="12550" max="12550" width="19" style="1" customWidth="1"/>
    <col min="12551" max="12551" width="6.5703125" style="1" customWidth="1"/>
    <col min="12552" max="12567" width="0" style="1" hidden="1" customWidth="1"/>
    <col min="12568" max="12799" width="9.140625" style="1"/>
    <col min="12800" max="12800" width="25.42578125" style="1" customWidth="1"/>
    <col min="12801" max="12801" width="32.7109375" style="1" customWidth="1"/>
    <col min="12802" max="12802" width="17.42578125" style="1" customWidth="1"/>
    <col min="12803" max="12803" width="17.28515625" style="1" customWidth="1"/>
    <col min="12804" max="12804" width="23.7109375" style="1" customWidth="1"/>
    <col min="12805" max="12805" width="25.42578125" style="1" customWidth="1"/>
    <col min="12806" max="12806" width="19" style="1" customWidth="1"/>
    <col min="12807" max="12807" width="6.5703125" style="1" customWidth="1"/>
    <col min="12808" max="12823" width="0" style="1" hidden="1" customWidth="1"/>
    <col min="12824" max="13055" width="9.140625" style="1"/>
    <col min="13056" max="13056" width="25.42578125" style="1" customWidth="1"/>
    <col min="13057" max="13057" width="32.7109375" style="1" customWidth="1"/>
    <col min="13058" max="13058" width="17.42578125" style="1" customWidth="1"/>
    <col min="13059" max="13059" width="17.28515625" style="1" customWidth="1"/>
    <col min="13060" max="13060" width="23.7109375" style="1" customWidth="1"/>
    <col min="13061" max="13061" width="25.42578125" style="1" customWidth="1"/>
    <col min="13062" max="13062" width="19" style="1" customWidth="1"/>
    <col min="13063" max="13063" width="6.5703125" style="1" customWidth="1"/>
    <col min="13064" max="13079" width="0" style="1" hidden="1" customWidth="1"/>
    <col min="13080" max="13311" width="9.140625" style="1"/>
    <col min="13312" max="13312" width="25.42578125" style="1" customWidth="1"/>
    <col min="13313" max="13313" width="32.7109375" style="1" customWidth="1"/>
    <col min="13314" max="13314" width="17.42578125" style="1" customWidth="1"/>
    <col min="13315" max="13315" width="17.28515625" style="1" customWidth="1"/>
    <col min="13316" max="13316" width="23.7109375" style="1" customWidth="1"/>
    <col min="13317" max="13317" width="25.42578125" style="1" customWidth="1"/>
    <col min="13318" max="13318" width="19" style="1" customWidth="1"/>
    <col min="13319" max="13319" width="6.5703125" style="1" customWidth="1"/>
    <col min="13320" max="13335" width="0" style="1" hidden="1" customWidth="1"/>
    <col min="13336" max="13567" width="9.140625" style="1"/>
    <col min="13568" max="13568" width="25.42578125" style="1" customWidth="1"/>
    <col min="13569" max="13569" width="32.7109375" style="1" customWidth="1"/>
    <col min="13570" max="13570" width="17.42578125" style="1" customWidth="1"/>
    <col min="13571" max="13571" width="17.28515625" style="1" customWidth="1"/>
    <col min="13572" max="13572" width="23.7109375" style="1" customWidth="1"/>
    <col min="13573" max="13573" width="25.42578125" style="1" customWidth="1"/>
    <col min="13574" max="13574" width="19" style="1" customWidth="1"/>
    <col min="13575" max="13575" width="6.5703125" style="1" customWidth="1"/>
    <col min="13576" max="13591" width="0" style="1" hidden="1" customWidth="1"/>
    <col min="13592" max="13823" width="9.140625" style="1"/>
    <col min="13824" max="13824" width="25.42578125" style="1" customWidth="1"/>
    <col min="13825" max="13825" width="32.7109375" style="1" customWidth="1"/>
    <col min="13826" max="13826" width="17.42578125" style="1" customWidth="1"/>
    <col min="13827" max="13827" width="17.28515625" style="1" customWidth="1"/>
    <col min="13828" max="13828" width="23.7109375" style="1" customWidth="1"/>
    <col min="13829" max="13829" width="25.42578125" style="1" customWidth="1"/>
    <col min="13830" max="13830" width="19" style="1" customWidth="1"/>
    <col min="13831" max="13831" width="6.5703125" style="1" customWidth="1"/>
    <col min="13832" max="13847" width="0" style="1" hidden="1" customWidth="1"/>
    <col min="13848" max="14079" width="9.140625" style="1"/>
    <col min="14080" max="14080" width="25.42578125" style="1" customWidth="1"/>
    <col min="14081" max="14081" width="32.7109375" style="1" customWidth="1"/>
    <col min="14082" max="14082" width="17.42578125" style="1" customWidth="1"/>
    <col min="14083" max="14083" width="17.28515625" style="1" customWidth="1"/>
    <col min="14084" max="14084" width="23.7109375" style="1" customWidth="1"/>
    <col min="14085" max="14085" width="25.42578125" style="1" customWidth="1"/>
    <col min="14086" max="14086" width="19" style="1" customWidth="1"/>
    <col min="14087" max="14087" width="6.5703125" style="1" customWidth="1"/>
    <col min="14088" max="14103" width="0" style="1" hidden="1" customWidth="1"/>
    <col min="14104" max="14335" width="9.140625" style="1"/>
    <col min="14336" max="14336" width="25.42578125" style="1" customWidth="1"/>
    <col min="14337" max="14337" width="32.7109375" style="1" customWidth="1"/>
    <col min="14338" max="14338" width="17.42578125" style="1" customWidth="1"/>
    <col min="14339" max="14339" width="17.28515625" style="1" customWidth="1"/>
    <col min="14340" max="14340" width="23.7109375" style="1" customWidth="1"/>
    <col min="14341" max="14341" width="25.42578125" style="1" customWidth="1"/>
    <col min="14342" max="14342" width="19" style="1" customWidth="1"/>
    <col min="14343" max="14343" width="6.5703125" style="1" customWidth="1"/>
    <col min="14344" max="14359" width="0" style="1" hidden="1" customWidth="1"/>
    <col min="14360" max="14591" width="9.140625" style="1"/>
    <col min="14592" max="14592" width="25.42578125" style="1" customWidth="1"/>
    <col min="14593" max="14593" width="32.7109375" style="1" customWidth="1"/>
    <col min="14594" max="14594" width="17.42578125" style="1" customWidth="1"/>
    <col min="14595" max="14595" width="17.28515625" style="1" customWidth="1"/>
    <col min="14596" max="14596" width="23.7109375" style="1" customWidth="1"/>
    <col min="14597" max="14597" width="25.42578125" style="1" customWidth="1"/>
    <col min="14598" max="14598" width="19" style="1" customWidth="1"/>
    <col min="14599" max="14599" width="6.5703125" style="1" customWidth="1"/>
    <col min="14600" max="14615" width="0" style="1" hidden="1" customWidth="1"/>
    <col min="14616" max="14847" width="9.140625" style="1"/>
    <col min="14848" max="14848" width="25.42578125" style="1" customWidth="1"/>
    <col min="14849" max="14849" width="32.7109375" style="1" customWidth="1"/>
    <col min="14850" max="14850" width="17.42578125" style="1" customWidth="1"/>
    <col min="14851" max="14851" width="17.28515625" style="1" customWidth="1"/>
    <col min="14852" max="14852" width="23.7109375" style="1" customWidth="1"/>
    <col min="14853" max="14853" width="25.42578125" style="1" customWidth="1"/>
    <col min="14854" max="14854" width="19" style="1" customWidth="1"/>
    <col min="14855" max="14855" width="6.5703125" style="1" customWidth="1"/>
    <col min="14856" max="14871" width="0" style="1" hidden="1" customWidth="1"/>
    <col min="14872" max="15103" width="9.140625" style="1"/>
    <col min="15104" max="15104" width="25.42578125" style="1" customWidth="1"/>
    <col min="15105" max="15105" width="32.7109375" style="1" customWidth="1"/>
    <col min="15106" max="15106" width="17.42578125" style="1" customWidth="1"/>
    <col min="15107" max="15107" width="17.28515625" style="1" customWidth="1"/>
    <col min="15108" max="15108" width="23.7109375" style="1" customWidth="1"/>
    <col min="15109" max="15109" width="25.42578125" style="1" customWidth="1"/>
    <col min="15110" max="15110" width="19" style="1" customWidth="1"/>
    <col min="15111" max="15111" width="6.5703125" style="1" customWidth="1"/>
    <col min="15112" max="15127" width="0" style="1" hidden="1" customWidth="1"/>
    <col min="15128" max="15359" width="9.140625" style="1"/>
    <col min="15360" max="15360" width="25.42578125" style="1" customWidth="1"/>
    <col min="15361" max="15361" width="32.7109375" style="1" customWidth="1"/>
    <col min="15362" max="15362" width="17.42578125" style="1" customWidth="1"/>
    <col min="15363" max="15363" width="17.28515625" style="1" customWidth="1"/>
    <col min="15364" max="15364" width="23.7109375" style="1" customWidth="1"/>
    <col min="15365" max="15365" width="25.42578125" style="1" customWidth="1"/>
    <col min="15366" max="15366" width="19" style="1" customWidth="1"/>
    <col min="15367" max="15367" width="6.5703125" style="1" customWidth="1"/>
    <col min="15368" max="15383" width="0" style="1" hidden="1" customWidth="1"/>
    <col min="15384" max="15615" width="9.140625" style="1"/>
    <col min="15616" max="15616" width="25.42578125" style="1" customWidth="1"/>
    <col min="15617" max="15617" width="32.7109375" style="1" customWidth="1"/>
    <col min="15618" max="15618" width="17.42578125" style="1" customWidth="1"/>
    <col min="15619" max="15619" width="17.28515625" style="1" customWidth="1"/>
    <col min="15620" max="15620" width="23.7109375" style="1" customWidth="1"/>
    <col min="15621" max="15621" width="25.42578125" style="1" customWidth="1"/>
    <col min="15622" max="15622" width="19" style="1" customWidth="1"/>
    <col min="15623" max="15623" width="6.5703125" style="1" customWidth="1"/>
    <col min="15624" max="15639" width="0" style="1" hidden="1" customWidth="1"/>
    <col min="15640" max="15871" width="9.140625" style="1"/>
    <col min="15872" max="15872" width="25.42578125" style="1" customWidth="1"/>
    <col min="15873" max="15873" width="32.7109375" style="1" customWidth="1"/>
    <col min="15874" max="15874" width="17.42578125" style="1" customWidth="1"/>
    <col min="15875" max="15875" width="17.28515625" style="1" customWidth="1"/>
    <col min="15876" max="15876" width="23.7109375" style="1" customWidth="1"/>
    <col min="15877" max="15877" width="25.42578125" style="1" customWidth="1"/>
    <col min="15878" max="15878" width="19" style="1" customWidth="1"/>
    <col min="15879" max="15879" width="6.5703125" style="1" customWidth="1"/>
    <col min="15880" max="15895" width="0" style="1" hidden="1" customWidth="1"/>
    <col min="15896" max="16127" width="9.140625" style="1"/>
    <col min="16128" max="16128" width="25.42578125" style="1" customWidth="1"/>
    <col min="16129" max="16129" width="32.7109375" style="1" customWidth="1"/>
    <col min="16130" max="16130" width="17.42578125" style="1" customWidth="1"/>
    <col min="16131" max="16131" width="17.28515625" style="1" customWidth="1"/>
    <col min="16132" max="16132" width="23.7109375" style="1" customWidth="1"/>
    <col min="16133" max="16133" width="25.42578125" style="1" customWidth="1"/>
    <col min="16134" max="16134" width="19" style="1" customWidth="1"/>
    <col min="16135" max="16135" width="6.5703125" style="1" customWidth="1"/>
    <col min="16136" max="16151" width="0" style="1" hidden="1" customWidth="1"/>
    <col min="16152" max="16384" width="9.140625" style="1"/>
  </cols>
  <sheetData>
    <row r="1" spans="2:22" ht="42.75" customHeight="1" thickBot="1" x14ac:dyDescent="0.25">
      <c r="B1" s="277" t="s">
        <v>102</v>
      </c>
      <c r="C1" s="278"/>
      <c r="D1" s="278"/>
      <c r="E1" s="145" t="s">
        <v>132</v>
      </c>
      <c r="F1" s="146" t="str">
        <f>K11</f>
        <v>September</v>
      </c>
      <c r="G1" s="146">
        <f>K10</f>
        <v>2025</v>
      </c>
      <c r="H1" s="147"/>
      <c r="I1" s="144"/>
      <c r="J1" s="143" t="s">
        <v>131</v>
      </c>
      <c r="K1" s="143"/>
      <c r="L1" s="143"/>
      <c r="M1" s="141"/>
      <c r="N1" s="141"/>
      <c r="O1" s="141"/>
      <c r="P1" s="142"/>
      <c r="Q1" s="142"/>
      <c r="R1" s="142"/>
      <c r="S1" s="142"/>
      <c r="T1" s="141"/>
      <c r="U1" s="141"/>
    </row>
    <row r="2" spans="2:22" ht="8.25" customHeight="1" thickBot="1" x14ac:dyDescent="0.25">
      <c r="B2" s="140"/>
      <c r="C2" s="134"/>
      <c r="D2" s="134"/>
      <c r="E2" s="134"/>
      <c r="F2" s="134"/>
      <c r="G2" s="134"/>
      <c r="H2" s="134"/>
      <c r="I2" s="46"/>
    </row>
    <row r="3" spans="2:22" ht="20.25" customHeight="1" x14ac:dyDescent="0.2">
      <c r="B3" s="139" t="s">
        <v>130</v>
      </c>
      <c r="C3" s="279" t="s">
        <v>129</v>
      </c>
      <c r="D3" s="279"/>
      <c r="E3" s="279"/>
      <c r="F3" s="138" t="s">
        <v>128</v>
      </c>
      <c r="G3" s="279" t="s">
        <v>127</v>
      </c>
      <c r="H3" s="280"/>
      <c r="I3" s="46"/>
    </row>
    <row r="4" spans="2:22" ht="62.25" customHeight="1" thickBot="1" x14ac:dyDescent="0.25">
      <c r="B4" s="137" t="s">
        <v>126</v>
      </c>
      <c r="C4" s="281" t="s">
        <v>125</v>
      </c>
      <c r="D4" s="282"/>
      <c r="E4" s="282"/>
      <c r="F4" s="165" t="s">
        <v>133</v>
      </c>
      <c r="G4" s="282" t="s">
        <v>134</v>
      </c>
      <c r="H4" s="283"/>
      <c r="I4" s="135"/>
    </row>
    <row r="5" spans="2:22" ht="20.25" customHeight="1" thickBot="1" x14ac:dyDescent="0.25">
      <c r="B5" s="134"/>
      <c r="C5" s="134"/>
      <c r="D5" s="134"/>
      <c r="E5" s="134"/>
      <c r="F5" s="134"/>
      <c r="G5" s="134"/>
      <c r="H5" s="134"/>
      <c r="I5" s="46"/>
    </row>
    <row r="6" spans="2:22" ht="24" customHeight="1" x14ac:dyDescent="0.2">
      <c r="B6" s="284" t="s">
        <v>124</v>
      </c>
      <c r="C6" s="284"/>
      <c r="D6" s="284"/>
      <c r="E6" s="284"/>
      <c r="F6" s="285" t="str">
        <f>CONCATENATE(F1," 1, ",G1)</f>
        <v>September 1, 2025</v>
      </c>
      <c r="G6" s="285" t="e">
        <f>CONCATENATE(#REF!," 1, ",#REF!)</f>
        <v>#REF!</v>
      </c>
      <c r="H6" s="148"/>
      <c r="I6" s="46"/>
      <c r="M6" s="260" t="s">
        <v>123</v>
      </c>
      <c r="N6" s="184"/>
      <c r="P6" s="265" t="s">
        <v>122</v>
      </c>
      <c r="Q6" s="266"/>
      <c r="R6" s="266"/>
      <c r="S6" s="267"/>
      <c r="V6" s="4"/>
    </row>
    <row r="7" spans="2:22" ht="24" customHeight="1" thickBot="1" x14ac:dyDescent="0.25">
      <c r="B7" s="271" t="s">
        <v>135</v>
      </c>
      <c r="C7" s="271"/>
      <c r="D7" s="271"/>
      <c r="E7" s="271"/>
      <c r="F7" s="125">
        <v>593</v>
      </c>
      <c r="G7" s="5" t="s">
        <v>105</v>
      </c>
      <c r="H7" s="5"/>
      <c r="I7" s="124"/>
      <c r="M7" s="261"/>
      <c r="N7" s="262"/>
      <c r="P7" s="268"/>
      <c r="Q7" s="269"/>
      <c r="R7" s="269"/>
      <c r="S7" s="270"/>
    </row>
    <row r="8" spans="2:22" ht="24" customHeight="1" thickBot="1" x14ac:dyDescent="0.25">
      <c r="B8" s="219" t="s">
        <v>136</v>
      </c>
      <c r="C8" s="219"/>
      <c r="D8" s="219"/>
      <c r="E8" s="219"/>
      <c r="F8" s="219"/>
      <c r="G8" s="219"/>
      <c r="H8" s="219"/>
      <c r="I8" s="121"/>
      <c r="M8" s="263"/>
      <c r="N8" s="264"/>
      <c r="P8" s="272" t="s">
        <v>118</v>
      </c>
      <c r="Q8" s="273"/>
      <c r="R8" s="273"/>
      <c r="S8" s="274"/>
      <c r="U8" s="133" t="s">
        <v>121</v>
      </c>
    </row>
    <row r="9" spans="2:22" ht="24" customHeight="1" thickBot="1" x14ac:dyDescent="0.25">
      <c r="B9" s="219" t="s">
        <v>120</v>
      </c>
      <c r="C9" s="219"/>
      <c r="D9" s="219"/>
      <c r="E9" s="219"/>
      <c r="F9" s="219"/>
      <c r="G9" s="219"/>
      <c r="H9" s="219"/>
      <c r="I9" s="121"/>
      <c r="J9" s="275" t="s">
        <v>119</v>
      </c>
      <c r="K9" s="276"/>
      <c r="L9" s="132"/>
      <c r="M9" s="103" t="s">
        <v>118</v>
      </c>
      <c r="N9" s="101">
        <v>2025</v>
      </c>
      <c r="P9" s="131" t="s">
        <v>117</v>
      </c>
      <c r="Q9" s="130" t="s">
        <v>116</v>
      </c>
      <c r="R9" s="130" t="s">
        <v>115</v>
      </c>
      <c r="S9" s="130" t="s">
        <v>114</v>
      </c>
      <c r="U9" s="129" t="s">
        <v>113</v>
      </c>
    </row>
    <row r="10" spans="2:22" ht="24" customHeight="1" thickBot="1" x14ac:dyDescent="0.25">
      <c r="B10" s="237" t="s">
        <v>112</v>
      </c>
      <c r="C10" s="237"/>
      <c r="D10" s="253" t="str">
        <f>CONCATENATE("The ",F1," ",G1," Average is")</f>
        <v>The September 2025 Average is</v>
      </c>
      <c r="E10" s="253"/>
      <c r="F10" s="253"/>
      <c r="G10" s="149">
        <f>K15</f>
        <v>642</v>
      </c>
      <c r="H10" s="150" t="s">
        <v>111</v>
      </c>
      <c r="I10" s="128"/>
      <c r="J10" s="120" t="s">
        <v>110</v>
      </c>
      <c r="K10" s="126">
        <v>2025</v>
      </c>
      <c r="M10" s="65" t="s">
        <v>85</v>
      </c>
      <c r="N10" s="101" t="s">
        <v>84</v>
      </c>
      <c r="P10" s="231">
        <v>45748</v>
      </c>
      <c r="Q10" s="234">
        <v>485.56</v>
      </c>
      <c r="R10" s="93">
        <v>45839</v>
      </c>
      <c r="S10" s="254">
        <v>45627</v>
      </c>
      <c r="U10" s="123" t="s">
        <v>109</v>
      </c>
    </row>
    <row r="11" spans="2:22" ht="24" customHeight="1" thickBot="1" x14ac:dyDescent="0.25">
      <c r="B11" s="257" t="s">
        <v>108</v>
      </c>
      <c r="C11" s="257"/>
      <c r="D11" s="257"/>
      <c r="E11" s="257"/>
      <c r="F11" s="257"/>
      <c r="G11" s="257"/>
      <c r="H11" s="257"/>
      <c r="I11" s="127"/>
      <c r="J11" s="120" t="s">
        <v>107</v>
      </c>
      <c r="K11" s="126" t="s">
        <v>61</v>
      </c>
      <c r="M11" s="65" t="s">
        <v>81</v>
      </c>
      <c r="N11" s="64" t="s">
        <v>5</v>
      </c>
      <c r="P11" s="232"/>
      <c r="Q11" s="235"/>
      <c r="R11" s="92">
        <v>45870</v>
      </c>
      <c r="S11" s="255"/>
      <c r="U11" s="123" t="s">
        <v>106</v>
      </c>
    </row>
    <row r="12" spans="2:22" ht="24" customHeight="1" thickBot="1" x14ac:dyDescent="0.25">
      <c r="B12" s="219" t="s">
        <v>137</v>
      </c>
      <c r="C12" s="219"/>
      <c r="D12" s="219"/>
      <c r="E12" s="219"/>
      <c r="F12" s="125">
        <v>593</v>
      </c>
      <c r="G12" s="5" t="s">
        <v>105</v>
      </c>
      <c r="I12" s="124"/>
      <c r="J12" s="114"/>
      <c r="K12" s="113"/>
      <c r="M12" s="65" t="s">
        <v>80</v>
      </c>
      <c r="N12" s="64" t="s">
        <v>5</v>
      </c>
      <c r="P12" s="233"/>
      <c r="Q12" s="236"/>
      <c r="R12" s="92">
        <v>45901</v>
      </c>
      <c r="S12" s="255"/>
      <c r="U12" s="123" t="s">
        <v>104</v>
      </c>
    </row>
    <row r="13" spans="2:22" ht="24" customHeight="1" thickBot="1" x14ac:dyDescent="0.25">
      <c r="B13" s="219" t="s">
        <v>103</v>
      </c>
      <c r="C13" s="219"/>
      <c r="D13" s="219"/>
      <c r="E13" s="219"/>
      <c r="F13" s="219"/>
      <c r="G13" s="219"/>
      <c r="H13" s="219"/>
      <c r="I13" s="121"/>
      <c r="J13" s="258" t="s">
        <v>102</v>
      </c>
      <c r="K13" s="259"/>
      <c r="M13" s="65" t="s">
        <v>78</v>
      </c>
      <c r="N13" s="64" t="s">
        <v>5</v>
      </c>
      <c r="P13" s="231">
        <v>45839</v>
      </c>
      <c r="Q13" s="234"/>
      <c r="R13" s="93">
        <v>45931</v>
      </c>
      <c r="S13" s="255"/>
      <c r="U13" s="122" t="s">
        <v>101</v>
      </c>
    </row>
    <row r="14" spans="2:22" ht="24" customHeight="1" thickBot="1" x14ac:dyDescent="0.25">
      <c r="B14" s="219"/>
      <c r="C14" s="219"/>
      <c r="D14" s="219"/>
      <c r="E14" s="219"/>
      <c r="F14" s="219"/>
      <c r="G14" s="219"/>
      <c r="H14" s="219"/>
      <c r="I14" s="121"/>
      <c r="J14" s="120" t="s">
        <v>100</v>
      </c>
      <c r="K14" s="119">
        <v>593</v>
      </c>
      <c r="M14" s="65" t="s">
        <v>75</v>
      </c>
      <c r="N14" s="64">
        <v>621</v>
      </c>
      <c r="P14" s="232"/>
      <c r="Q14" s="235"/>
      <c r="R14" s="92">
        <v>45962</v>
      </c>
      <c r="S14" s="255"/>
    </row>
    <row r="15" spans="2:22" ht="56.25" customHeight="1" thickBot="1" x14ac:dyDescent="0.25">
      <c r="B15" s="248" t="s">
        <v>141</v>
      </c>
      <c r="C15" s="249"/>
      <c r="D15" s="249"/>
      <c r="E15" s="249"/>
      <c r="F15" s="249"/>
      <c r="G15" s="249"/>
      <c r="H15" s="250"/>
      <c r="I15" s="118"/>
      <c r="J15" s="117" t="s">
        <v>99</v>
      </c>
      <c r="K15" s="116">
        <v>642</v>
      </c>
      <c r="M15" s="65" t="s">
        <v>73</v>
      </c>
      <c r="N15" s="64">
        <v>626</v>
      </c>
      <c r="P15" s="233"/>
      <c r="Q15" s="236"/>
      <c r="R15" s="92">
        <v>45992</v>
      </c>
      <c r="S15" s="255"/>
    </row>
    <row r="16" spans="2:22" ht="24" customHeight="1" thickBot="1" x14ac:dyDescent="0.25">
      <c r="B16" s="251" t="s">
        <v>142</v>
      </c>
      <c r="C16" s="252"/>
      <c r="D16" s="252"/>
      <c r="E16" s="252"/>
      <c r="F16" s="252"/>
      <c r="G16" s="252"/>
      <c r="H16" s="252"/>
      <c r="I16" s="115"/>
      <c r="J16" s="114"/>
      <c r="K16" s="113"/>
      <c r="M16" s="65" t="s">
        <v>70</v>
      </c>
      <c r="N16" s="64">
        <v>632</v>
      </c>
      <c r="P16" s="231">
        <v>45931</v>
      </c>
      <c r="Q16" s="234"/>
      <c r="R16" s="93">
        <v>46023</v>
      </c>
      <c r="S16" s="255"/>
      <c r="U16" s="100"/>
    </row>
    <row r="17" spans="2:21" ht="40.5" customHeight="1" thickBot="1" x14ac:dyDescent="0.25">
      <c r="B17" s="228" t="s">
        <v>98</v>
      </c>
      <c r="C17" s="229"/>
      <c r="D17" s="229"/>
      <c r="E17" s="229"/>
      <c r="F17" s="229"/>
      <c r="G17" s="229"/>
      <c r="H17" s="230"/>
      <c r="I17" s="46"/>
      <c r="J17" s="112" t="s">
        <v>97</v>
      </c>
      <c r="K17" s="111">
        <v>45748</v>
      </c>
      <c r="M17" s="65" t="s">
        <v>67</v>
      </c>
      <c r="N17" s="64">
        <v>646</v>
      </c>
      <c r="P17" s="233"/>
      <c r="Q17" s="236"/>
      <c r="R17" s="92">
        <v>46082</v>
      </c>
      <c r="S17" s="255"/>
      <c r="U17" s="100"/>
    </row>
    <row r="18" spans="2:21" ht="56.25" customHeight="1" thickBot="1" x14ac:dyDescent="0.25">
      <c r="B18" s="45" t="s">
        <v>44</v>
      </c>
      <c r="C18" s="44" t="s">
        <v>43</v>
      </c>
      <c r="D18" s="43" t="s">
        <v>42</v>
      </c>
      <c r="E18" s="43" t="s">
        <v>96</v>
      </c>
      <c r="F18" s="43" t="s">
        <v>40</v>
      </c>
      <c r="G18" s="244" t="s">
        <v>39</v>
      </c>
      <c r="H18" s="245"/>
      <c r="I18" s="42"/>
      <c r="J18" s="110" t="s">
        <v>95</v>
      </c>
      <c r="K18" s="109">
        <v>485.56</v>
      </c>
      <c r="M18" s="65" t="s">
        <v>64</v>
      </c>
      <c r="N18" s="64">
        <v>648</v>
      </c>
      <c r="P18" s="231">
        <v>46023</v>
      </c>
      <c r="Q18" s="234"/>
      <c r="R18" s="93">
        <v>46113</v>
      </c>
      <c r="S18" s="255"/>
      <c r="U18" s="100"/>
    </row>
    <row r="19" spans="2:21" ht="21.75" customHeight="1" thickBot="1" x14ac:dyDescent="0.25">
      <c r="B19" s="73">
        <v>302.01</v>
      </c>
      <c r="C19" s="72" t="s">
        <v>74</v>
      </c>
      <c r="D19" s="71">
        <v>3.75</v>
      </c>
      <c r="E19" s="70">
        <v>0</v>
      </c>
      <c r="F19" s="69">
        <f t="shared" ref="F19:F29" si="0">D19+E19</f>
        <v>3.75</v>
      </c>
      <c r="G19" s="246">
        <f t="shared" ref="G19:G29" si="1">IF((ABS(($K$15-$K$14)*F19/100))&gt;0.1, ($K$15-$K$14)*F19/100, 0)</f>
        <v>1.8374999999999999</v>
      </c>
      <c r="H19" s="247" t="e">
        <f>IF((ABS((J15-J14)*E19/100))&gt;0.1, (J15-J14)*E19/100, 0)</f>
        <v>#VALUE!</v>
      </c>
      <c r="I19" s="32"/>
      <c r="J19" s="107" t="s">
        <v>94</v>
      </c>
      <c r="K19" s="108" t="s">
        <v>139</v>
      </c>
      <c r="M19" s="65" t="s">
        <v>61</v>
      </c>
      <c r="N19" s="64">
        <v>642</v>
      </c>
      <c r="P19" s="232"/>
      <c r="Q19" s="235"/>
      <c r="R19" s="92">
        <v>46143</v>
      </c>
      <c r="S19" s="255"/>
      <c r="U19" s="100"/>
    </row>
    <row r="20" spans="2:21" ht="21.75" customHeight="1" thickBot="1" x14ac:dyDescent="0.25">
      <c r="B20" s="38" t="s">
        <v>72</v>
      </c>
      <c r="C20" s="67" t="s">
        <v>71</v>
      </c>
      <c r="D20" s="36">
        <v>6.85</v>
      </c>
      <c r="E20" s="36">
        <v>1</v>
      </c>
      <c r="F20" s="57">
        <f t="shared" si="0"/>
        <v>7.85</v>
      </c>
      <c r="G20" s="238">
        <f t="shared" si="1"/>
        <v>3.8464999999999998</v>
      </c>
      <c r="H20" s="239" t="e">
        <f>IF((ABS((#REF!-J15)*E20/100))&gt;0.1, (#REF!-J15)*E20/100, 0)</f>
        <v>#REF!</v>
      </c>
      <c r="I20" s="32"/>
      <c r="J20" s="107" t="s">
        <v>93</v>
      </c>
      <c r="K20" s="106">
        <v>459.404</v>
      </c>
      <c r="M20" s="65" t="s">
        <v>58</v>
      </c>
      <c r="N20" s="64"/>
      <c r="P20" s="233"/>
      <c r="Q20" s="236"/>
      <c r="R20" s="92">
        <v>46174</v>
      </c>
      <c r="S20" s="255"/>
      <c r="U20" s="100"/>
    </row>
    <row r="21" spans="2:21" ht="21.75" customHeight="1" thickBot="1" x14ac:dyDescent="0.25">
      <c r="B21" s="38" t="s">
        <v>69</v>
      </c>
      <c r="C21" s="67" t="s">
        <v>68</v>
      </c>
      <c r="D21" s="36">
        <v>6.85</v>
      </c>
      <c r="E21" s="36">
        <v>1</v>
      </c>
      <c r="F21" s="57">
        <f t="shared" si="0"/>
        <v>7.85</v>
      </c>
      <c r="G21" s="238">
        <f t="shared" si="1"/>
        <v>3.8464999999999998</v>
      </c>
      <c r="H21" s="239" t="e">
        <f>IF((ABS((#REF!-#REF!)*E21/100))&gt;0.1, (#REF!-#REF!)*E21/100, 0)</f>
        <v>#REF!</v>
      </c>
      <c r="I21" s="32"/>
      <c r="J21" s="105" t="s">
        <v>92</v>
      </c>
      <c r="K21" s="104">
        <v>45901</v>
      </c>
      <c r="L21" s="1"/>
      <c r="M21" s="65" t="s">
        <v>55</v>
      </c>
      <c r="N21" s="64"/>
      <c r="P21" s="231">
        <v>46113</v>
      </c>
      <c r="Q21" s="234"/>
      <c r="R21" s="93">
        <v>46204</v>
      </c>
      <c r="S21" s="255"/>
      <c r="U21" s="100"/>
    </row>
    <row r="22" spans="2:21" ht="22.5" customHeight="1" thickBot="1" x14ac:dyDescent="0.25">
      <c r="B22" s="38" t="s">
        <v>66</v>
      </c>
      <c r="C22" s="67" t="s">
        <v>65</v>
      </c>
      <c r="D22" s="36">
        <v>6.85</v>
      </c>
      <c r="E22" s="36">
        <v>1</v>
      </c>
      <c r="F22" s="57">
        <f t="shared" si="0"/>
        <v>7.85</v>
      </c>
      <c r="G22" s="238">
        <f t="shared" si="1"/>
        <v>3.8464999999999998</v>
      </c>
      <c r="H22" s="239" t="e">
        <f>IF((ABS((#REF!-#REF!)*E22/100))&gt;0.1, (#REF!-#REF!)*E22/100, 0)</f>
        <v>#REF!</v>
      </c>
      <c r="I22" s="32"/>
      <c r="K22" s="1"/>
      <c r="L22" s="1"/>
      <c r="M22" s="60" t="s">
        <v>52</v>
      </c>
      <c r="N22" s="59"/>
      <c r="P22" s="232"/>
      <c r="Q22" s="235"/>
      <c r="R22" s="92">
        <v>46235</v>
      </c>
      <c r="S22" s="255"/>
      <c r="U22" s="100"/>
    </row>
    <row r="23" spans="2:21" ht="21.75" customHeight="1" thickBot="1" x14ac:dyDescent="0.25">
      <c r="B23" s="38" t="s">
        <v>63</v>
      </c>
      <c r="C23" s="67" t="s">
        <v>62</v>
      </c>
      <c r="D23" s="36">
        <v>6.85</v>
      </c>
      <c r="E23" s="36">
        <v>1</v>
      </c>
      <c r="F23" s="57">
        <f t="shared" si="0"/>
        <v>7.85</v>
      </c>
      <c r="G23" s="238">
        <f t="shared" si="1"/>
        <v>3.8464999999999998</v>
      </c>
      <c r="H23" s="239" t="e">
        <f>IF((ABS((#REF!-#REF!)*E23/100))&gt;0.1, (#REF!-#REF!)*E23/100, 0)</f>
        <v>#REF!</v>
      </c>
      <c r="I23" s="32"/>
      <c r="J23" s="1"/>
      <c r="K23" s="1"/>
      <c r="L23" s="1"/>
      <c r="M23" s="103"/>
      <c r="N23" s="102">
        <v>2026</v>
      </c>
      <c r="P23" s="233"/>
      <c r="Q23" s="236"/>
      <c r="R23" s="92">
        <v>46266</v>
      </c>
      <c r="S23" s="255"/>
      <c r="U23" s="100"/>
    </row>
    <row r="24" spans="2:21" ht="21.75" customHeight="1" thickBot="1" x14ac:dyDescent="0.25">
      <c r="B24" s="38" t="s">
        <v>60</v>
      </c>
      <c r="C24" s="67" t="s">
        <v>59</v>
      </c>
      <c r="D24" s="36">
        <v>8.25</v>
      </c>
      <c r="E24" s="36">
        <v>1</v>
      </c>
      <c r="F24" s="57">
        <f t="shared" si="0"/>
        <v>9.25</v>
      </c>
      <c r="G24" s="238">
        <f t="shared" si="1"/>
        <v>4.5324999999999998</v>
      </c>
      <c r="H24" s="239" t="e">
        <f>IF((ABS((#REF!-#REF!)*E24/100))&gt;0.1, (#REF!-#REF!)*E24/100, 0)</f>
        <v>#REF!</v>
      </c>
      <c r="I24" s="32"/>
      <c r="J24" s="1"/>
      <c r="K24" s="1"/>
      <c r="L24" s="1"/>
      <c r="M24" s="65" t="s">
        <v>85</v>
      </c>
      <c r="N24" s="101" t="s">
        <v>84</v>
      </c>
      <c r="P24" s="231">
        <v>46204</v>
      </c>
      <c r="Q24" s="234"/>
      <c r="R24" s="93">
        <v>46296</v>
      </c>
      <c r="S24" s="255"/>
      <c r="U24" s="100"/>
    </row>
    <row r="25" spans="2:21" ht="30.75" thickBot="1" x14ac:dyDescent="0.25">
      <c r="B25" s="38" t="s">
        <v>57</v>
      </c>
      <c r="C25" s="58" t="s">
        <v>56</v>
      </c>
      <c r="D25" s="36">
        <v>6.7</v>
      </c>
      <c r="E25" s="66">
        <v>1</v>
      </c>
      <c r="F25" s="57">
        <f t="shared" si="0"/>
        <v>7.7</v>
      </c>
      <c r="G25" s="238">
        <f t="shared" si="1"/>
        <v>3.7730000000000001</v>
      </c>
      <c r="H25" s="239" t="e">
        <f>IF((ABS((#REF!-#REF!)*E25/100))&gt;0.1, (#REF!-#REF!)*E25/100, 0)</f>
        <v>#REF!</v>
      </c>
      <c r="I25" s="32"/>
      <c r="J25" s="1"/>
      <c r="K25" s="1"/>
      <c r="L25" s="1"/>
      <c r="M25" s="65" t="s">
        <v>81</v>
      </c>
      <c r="N25" s="64"/>
      <c r="P25" s="232"/>
      <c r="Q25" s="235"/>
      <c r="R25" s="92">
        <v>46327</v>
      </c>
      <c r="S25" s="255"/>
    </row>
    <row r="26" spans="2:21" ht="30.75" thickBot="1" x14ac:dyDescent="0.25">
      <c r="B26" s="41" t="s">
        <v>54</v>
      </c>
      <c r="C26" s="63" t="s">
        <v>53</v>
      </c>
      <c r="D26" s="39">
        <v>6.2</v>
      </c>
      <c r="E26" s="39">
        <v>1</v>
      </c>
      <c r="F26" s="62">
        <f t="shared" si="0"/>
        <v>7.2</v>
      </c>
      <c r="G26" s="240">
        <f t="shared" si="1"/>
        <v>3.528</v>
      </c>
      <c r="H26" s="241" t="e">
        <f>IF((ABS((#REF!-#REF!)*E26/100))&gt;0.1, (#REF!-#REF!)*E26/100, 0)</f>
        <v>#REF!</v>
      </c>
      <c r="I26" s="32"/>
      <c r="J26" s="1"/>
      <c r="K26" s="1"/>
      <c r="L26" s="1"/>
      <c r="M26" s="65" t="s">
        <v>80</v>
      </c>
      <c r="N26" s="64"/>
      <c r="P26" s="233"/>
      <c r="Q26" s="236"/>
      <c r="R26" s="92">
        <v>46357</v>
      </c>
      <c r="S26" s="255"/>
    </row>
    <row r="27" spans="2:21" ht="30.75" thickBot="1" x14ac:dyDescent="0.25">
      <c r="B27" s="38" t="s">
        <v>51</v>
      </c>
      <c r="C27" s="58" t="s">
        <v>50</v>
      </c>
      <c r="D27" s="36">
        <v>5.5</v>
      </c>
      <c r="E27" s="36">
        <v>1</v>
      </c>
      <c r="F27" s="57">
        <f t="shared" si="0"/>
        <v>6.5</v>
      </c>
      <c r="G27" s="238">
        <f t="shared" si="1"/>
        <v>3.1850000000000001</v>
      </c>
      <c r="H27" s="239" t="e">
        <f>IF((ABS((#REF!-#REF!)*E27/100))&gt;0.1, (#REF!-#REF!)*E27/100, 0)</f>
        <v>#REF!</v>
      </c>
      <c r="I27" s="32"/>
      <c r="J27" s="1"/>
      <c r="K27" s="1"/>
      <c r="L27" s="1"/>
      <c r="M27" s="65" t="s">
        <v>78</v>
      </c>
      <c r="N27" s="64"/>
      <c r="P27" s="231">
        <v>46296</v>
      </c>
      <c r="Q27" s="234"/>
      <c r="R27" s="93">
        <v>46388</v>
      </c>
      <c r="S27" s="255"/>
    </row>
    <row r="28" spans="2:21" ht="30.75" thickBot="1" x14ac:dyDescent="0.25">
      <c r="B28" s="38" t="s">
        <v>49</v>
      </c>
      <c r="C28" s="58" t="s">
        <v>48</v>
      </c>
      <c r="D28" s="36">
        <v>4.9000000000000004</v>
      </c>
      <c r="E28" s="36">
        <v>1</v>
      </c>
      <c r="F28" s="57">
        <f t="shared" si="0"/>
        <v>5.9</v>
      </c>
      <c r="G28" s="238">
        <f t="shared" si="1"/>
        <v>2.891</v>
      </c>
      <c r="H28" s="239" t="e">
        <f>IF((ABS((#REF!-#REF!)*E28/100))&gt;0.1, (#REF!-#REF!)*E28/100, 0)</f>
        <v>#REF!</v>
      </c>
      <c r="I28" s="32"/>
      <c r="J28" s="1"/>
      <c r="K28" s="1"/>
      <c r="L28" s="1"/>
      <c r="M28" s="65" t="s">
        <v>75</v>
      </c>
      <c r="N28" s="64"/>
      <c r="P28" s="232"/>
      <c r="Q28" s="235"/>
      <c r="R28" s="92">
        <v>46419</v>
      </c>
      <c r="S28" s="255"/>
    </row>
    <row r="29" spans="2:21" ht="30.75" customHeight="1" thickBot="1" x14ac:dyDescent="0.25">
      <c r="B29" s="35" t="s">
        <v>47</v>
      </c>
      <c r="C29" s="55" t="s">
        <v>46</v>
      </c>
      <c r="D29" s="33">
        <v>4.5</v>
      </c>
      <c r="E29" s="54">
        <v>1</v>
      </c>
      <c r="F29" s="53">
        <f t="shared" si="0"/>
        <v>5.5</v>
      </c>
      <c r="G29" s="242">
        <f t="shared" si="1"/>
        <v>2.6949999999999998</v>
      </c>
      <c r="H29" s="243" t="e">
        <f>IF((ABS((#REF!-#REF!)*E29/100))&gt;0.1, (#REF!-#REF!)*E29/100, 0)</f>
        <v>#REF!</v>
      </c>
      <c r="I29" s="32"/>
      <c r="J29" s="1"/>
      <c r="K29" s="1"/>
      <c r="L29" s="1"/>
      <c r="M29" s="65" t="s">
        <v>73</v>
      </c>
      <c r="N29" s="64"/>
      <c r="P29" s="233"/>
      <c r="Q29" s="236"/>
      <c r="R29" s="92">
        <v>46447</v>
      </c>
      <c r="S29" s="256"/>
    </row>
    <row r="30" spans="2:21" ht="21.75" customHeight="1" thickBot="1" x14ac:dyDescent="0.25">
      <c r="B30" s="99"/>
      <c r="C30" s="98"/>
      <c r="D30" s="97"/>
      <c r="E30" s="96"/>
      <c r="F30" s="95"/>
      <c r="G30" s="94"/>
      <c r="H30" s="94"/>
      <c r="I30" s="32"/>
      <c r="J30" s="1"/>
      <c r="K30" s="1"/>
      <c r="L30" s="1"/>
      <c r="M30" s="65" t="s">
        <v>70</v>
      </c>
      <c r="N30" s="64"/>
      <c r="P30" s="231">
        <v>46388</v>
      </c>
      <c r="Q30" s="234"/>
      <c r="R30" s="93">
        <v>46478</v>
      </c>
      <c r="S30" s="1"/>
    </row>
    <row r="31" spans="2:21" ht="21.75" customHeight="1" thickBot="1" x14ac:dyDescent="0.25">
      <c r="B31" s="237" t="s">
        <v>91</v>
      </c>
      <c r="C31" s="237"/>
      <c r="D31" s="237"/>
      <c r="E31" s="237"/>
      <c r="F31" s="237"/>
      <c r="G31" s="237"/>
      <c r="H31" s="237"/>
      <c r="I31" s="32"/>
      <c r="J31" s="1"/>
      <c r="K31" s="1"/>
      <c r="M31" s="65" t="s">
        <v>67</v>
      </c>
      <c r="N31" s="64"/>
      <c r="P31" s="232"/>
      <c r="Q31" s="235"/>
      <c r="R31" s="92">
        <v>46508</v>
      </c>
    </row>
    <row r="32" spans="2:21" ht="21.75" customHeight="1" thickBot="1" x14ac:dyDescent="0.25">
      <c r="B32" s="219" t="s">
        <v>90</v>
      </c>
      <c r="C32" s="219"/>
      <c r="D32" s="219"/>
      <c r="E32" s="219"/>
      <c r="F32" s="219"/>
      <c r="G32" s="219"/>
      <c r="H32" s="219"/>
      <c r="I32" s="32"/>
      <c r="M32" s="65" t="s">
        <v>64</v>
      </c>
      <c r="N32" s="64"/>
      <c r="P32" s="233"/>
      <c r="Q32" s="236"/>
      <c r="R32" s="92">
        <v>46539</v>
      </c>
    </row>
    <row r="33" spans="2:18" ht="21.75" customHeight="1" x14ac:dyDescent="0.2">
      <c r="B33" s="219" t="s">
        <v>138</v>
      </c>
      <c r="C33" s="219"/>
      <c r="D33" s="219"/>
      <c r="E33" s="219"/>
      <c r="F33" s="219"/>
      <c r="G33" s="219"/>
      <c r="H33" s="219"/>
      <c r="I33" s="32"/>
      <c r="M33" s="65" t="s">
        <v>61</v>
      </c>
      <c r="N33" s="64"/>
      <c r="P33" s="91" t="s">
        <v>140</v>
      </c>
      <c r="Q33" s="91" t="s">
        <v>140</v>
      </c>
      <c r="R33" s="1" t="s">
        <v>140</v>
      </c>
    </row>
    <row r="34" spans="2:18" ht="21.75" customHeight="1" x14ac:dyDescent="0.2">
      <c r="B34" s="219" t="s">
        <v>89</v>
      </c>
      <c r="C34" s="219"/>
      <c r="D34" s="219"/>
      <c r="E34" s="219"/>
      <c r="F34" s="219"/>
      <c r="G34" s="219"/>
      <c r="H34" s="219"/>
      <c r="I34" s="32"/>
      <c r="M34" s="65" t="s">
        <v>58</v>
      </c>
      <c r="N34" s="64"/>
    </row>
    <row r="35" spans="2:18" ht="21.75" customHeight="1" x14ac:dyDescent="0.2">
      <c r="B35" s="219" t="s">
        <v>88</v>
      </c>
      <c r="C35" s="219"/>
      <c r="D35" s="219"/>
      <c r="E35" s="219"/>
      <c r="F35" s="219"/>
      <c r="G35" s="219"/>
      <c r="H35" s="219"/>
      <c r="I35" s="32"/>
      <c r="M35" s="65" t="s">
        <v>55</v>
      </c>
      <c r="N35" s="64"/>
    </row>
    <row r="36" spans="2:18" ht="21.75" customHeight="1" thickBot="1" x14ac:dyDescent="0.25">
      <c r="B36" s="79" t="s">
        <v>87</v>
      </c>
      <c r="C36" s="87" t="str">
        <f>K19</f>
        <v>December 2024</v>
      </c>
      <c r="D36" s="220" t="s">
        <v>86</v>
      </c>
      <c r="E36" s="220"/>
      <c r="F36" s="85">
        <f>K20</f>
        <v>459.404</v>
      </c>
      <c r="G36" s="79"/>
      <c r="H36" s="79"/>
      <c r="I36" s="32"/>
      <c r="M36" s="60" t="s">
        <v>52</v>
      </c>
      <c r="N36" s="59"/>
    </row>
    <row r="37" spans="2:18" ht="21.75" customHeight="1" thickBot="1" x14ac:dyDescent="0.25">
      <c r="B37" s="79"/>
      <c r="C37" s="87"/>
      <c r="D37" s="164"/>
      <c r="E37" s="164"/>
      <c r="F37" s="85"/>
      <c r="G37" s="79"/>
      <c r="H37" s="79"/>
      <c r="I37" s="32"/>
      <c r="M37" s="89"/>
      <c r="N37" s="88">
        <v>2027</v>
      </c>
    </row>
    <row r="38" spans="2:18" ht="21.75" customHeight="1" x14ac:dyDescent="0.2">
      <c r="B38" s="221" t="s">
        <v>83</v>
      </c>
      <c r="C38" s="221"/>
      <c r="D38" s="221"/>
      <c r="E38" s="82">
        <f>K17</f>
        <v>45748</v>
      </c>
      <c r="F38" s="81" t="s">
        <v>82</v>
      </c>
      <c r="G38" s="80">
        <f>K18</f>
        <v>485.56</v>
      </c>
      <c r="H38" s="79"/>
      <c r="I38" s="32"/>
      <c r="M38" s="84" t="s">
        <v>85</v>
      </c>
      <c r="N38" s="83" t="s">
        <v>84</v>
      </c>
    </row>
    <row r="39" spans="2:18" ht="21.75" customHeight="1" thickBot="1" x14ac:dyDescent="0.25">
      <c r="B39" s="79"/>
      <c r="C39" s="79"/>
      <c r="D39" s="79"/>
      <c r="E39" s="79"/>
      <c r="F39" s="79"/>
      <c r="G39" s="79"/>
      <c r="H39" s="79"/>
      <c r="I39" s="32"/>
      <c r="M39" s="65" t="s">
        <v>81</v>
      </c>
      <c r="N39" s="64"/>
    </row>
    <row r="40" spans="2:18" ht="40.5" customHeight="1" thickBot="1" x14ac:dyDescent="0.25">
      <c r="B40" s="222" t="s">
        <v>79</v>
      </c>
      <c r="C40" s="223"/>
      <c r="D40" s="223"/>
      <c r="E40" s="223"/>
      <c r="F40" s="223"/>
      <c r="G40" s="223"/>
      <c r="H40" s="224"/>
      <c r="I40" s="46"/>
      <c r="M40" s="65" t="s">
        <v>80</v>
      </c>
      <c r="N40" s="64"/>
    </row>
    <row r="41" spans="2:18" ht="63.75" thickBot="1" x14ac:dyDescent="0.25">
      <c r="B41" s="78" t="s">
        <v>44</v>
      </c>
      <c r="C41" s="77" t="s">
        <v>43</v>
      </c>
      <c r="D41" s="76" t="s">
        <v>42</v>
      </c>
      <c r="E41" s="76" t="s">
        <v>41</v>
      </c>
      <c r="F41" s="76" t="s">
        <v>40</v>
      </c>
      <c r="G41" s="75" t="s">
        <v>77</v>
      </c>
      <c r="H41" s="74" t="s">
        <v>76</v>
      </c>
      <c r="I41" s="42"/>
      <c r="M41" s="60" t="s">
        <v>78</v>
      </c>
      <c r="N41" s="59"/>
    </row>
    <row r="42" spans="2:18" ht="30" customHeight="1" x14ac:dyDescent="0.2">
      <c r="B42" s="73">
        <v>302.01</v>
      </c>
      <c r="C42" s="72" t="s">
        <v>74</v>
      </c>
      <c r="D42" s="71">
        <v>3.75</v>
      </c>
      <c r="E42" s="70">
        <v>0</v>
      </c>
      <c r="F42" s="69">
        <f t="shared" ref="F42:F52" si="2">D42+E42</f>
        <v>3.75</v>
      </c>
      <c r="G42" s="68">
        <v>0.96250000000000002</v>
      </c>
      <c r="H42" s="225" t="str">
        <f>(IF((($K$18-$K$20)/$K$20)&gt;0.05, "5.00%",($K$18-$K$20)/$K$20))</f>
        <v>5.00%</v>
      </c>
      <c r="I42" s="51"/>
      <c r="M42" s="65" t="s">
        <v>75</v>
      </c>
      <c r="N42" s="64"/>
      <c r="P42" s="50"/>
      <c r="Q42" s="2">
        <f>(($K$18-$K$20)/$K$20)</f>
        <v>5.6934637051484112E-2</v>
      </c>
    </row>
    <row r="43" spans="2:18" ht="30" customHeight="1" x14ac:dyDescent="0.2">
      <c r="B43" s="38" t="s">
        <v>72</v>
      </c>
      <c r="C43" s="67" t="s">
        <v>71</v>
      </c>
      <c r="D43" s="36">
        <v>6.85</v>
      </c>
      <c r="E43" s="36">
        <v>1</v>
      </c>
      <c r="F43" s="57">
        <f t="shared" si="2"/>
        <v>7.85</v>
      </c>
      <c r="G43" s="56">
        <v>0.92149999999999999</v>
      </c>
      <c r="H43" s="226"/>
      <c r="I43" s="51"/>
      <c r="M43" s="65" t="s">
        <v>73</v>
      </c>
      <c r="N43" s="64"/>
      <c r="P43" s="50"/>
      <c r="Q43" s="2" t="str">
        <f t="shared" ref="Q43:Q52" si="3">(IF((($K$18-$K$20)/$K$20)&gt;0.05, "5.00%",($K$18-$K$20)/$K$20))</f>
        <v>5.00%</v>
      </c>
    </row>
    <row r="44" spans="2:18" ht="30" customHeight="1" x14ac:dyDescent="0.2">
      <c r="B44" s="38" t="s">
        <v>69</v>
      </c>
      <c r="C44" s="67" t="s">
        <v>68</v>
      </c>
      <c r="D44" s="36">
        <v>6.85</v>
      </c>
      <c r="E44" s="36">
        <v>1</v>
      </c>
      <c r="F44" s="57">
        <f t="shared" si="2"/>
        <v>7.85</v>
      </c>
      <c r="G44" s="56">
        <v>0.92149999999999999</v>
      </c>
      <c r="H44" s="226"/>
      <c r="I44" s="51"/>
      <c r="M44" s="65" t="s">
        <v>70</v>
      </c>
      <c r="N44" s="64"/>
      <c r="P44" s="50"/>
      <c r="Q44" s="2" t="str">
        <f t="shared" si="3"/>
        <v>5.00%</v>
      </c>
    </row>
    <row r="45" spans="2:18" ht="30" customHeight="1" x14ac:dyDescent="0.2">
      <c r="B45" s="38" t="s">
        <v>66</v>
      </c>
      <c r="C45" s="67" t="s">
        <v>65</v>
      </c>
      <c r="D45" s="36">
        <v>6.85</v>
      </c>
      <c r="E45" s="36">
        <v>1</v>
      </c>
      <c r="F45" s="57">
        <f t="shared" si="2"/>
        <v>7.85</v>
      </c>
      <c r="G45" s="56">
        <v>0.92149999999999999</v>
      </c>
      <c r="H45" s="226"/>
      <c r="I45" s="51"/>
      <c r="M45" s="65" t="s">
        <v>67</v>
      </c>
      <c r="N45" s="64"/>
      <c r="P45" s="50"/>
      <c r="Q45" s="2" t="str">
        <f t="shared" si="3"/>
        <v>5.00%</v>
      </c>
    </row>
    <row r="46" spans="2:18" ht="30" customHeight="1" x14ac:dyDescent="0.2">
      <c r="B46" s="38" t="s">
        <v>63</v>
      </c>
      <c r="C46" s="67" t="s">
        <v>62</v>
      </c>
      <c r="D46" s="36">
        <v>6.85</v>
      </c>
      <c r="E46" s="36">
        <v>1</v>
      </c>
      <c r="F46" s="57">
        <f t="shared" si="2"/>
        <v>7.85</v>
      </c>
      <c r="G46" s="56">
        <v>0.92149999999999999</v>
      </c>
      <c r="H46" s="226"/>
      <c r="I46" s="51"/>
      <c r="M46" s="65" t="s">
        <v>64</v>
      </c>
      <c r="N46" s="64"/>
      <c r="P46" s="50"/>
      <c r="Q46" s="2" t="str">
        <f t="shared" si="3"/>
        <v>5.00%</v>
      </c>
    </row>
    <row r="47" spans="2:18" ht="30" customHeight="1" x14ac:dyDescent="0.2">
      <c r="B47" s="38" t="s">
        <v>60</v>
      </c>
      <c r="C47" s="67" t="s">
        <v>59</v>
      </c>
      <c r="D47" s="36">
        <v>8.25</v>
      </c>
      <c r="E47" s="36">
        <v>1</v>
      </c>
      <c r="F47" s="57">
        <f t="shared" si="2"/>
        <v>9.25</v>
      </c>
      <c r="G47" s="56">
        <v>0.90749999999999997</v>
      </c>
      <c r="H47" s="226"/>
      <c r="I47" s="51"/>
      <c r="M47" s="65" t="s">
        <v>61</v>
      </c>
      <c r="N47" s="64"/>
      <c r="P47" s="50"/>
      <c r="Q47" s="2" t="str">
        <f t="shared" si="3"/>
        <v>5.00%</v>
      </c>
    </row>
    <row r="48" spans="2:18" ht="30" x14ac:dyDescent="0.2">
      <c r="B48" s="38" t="s">
        <v>57</v>
      </c>
      <c r="C48" s="58" t="s">
        <v>56</v>
      </c>
      <c r="D48" s="36">
        <v>6.7</v>
      </c>
      <c r="E48" s="66">
        <v>1</v>
      </c>
      <c r="F48" s="57">
        <f t="shared" si="2"/>
        <v>7.7</v>
      </c>
      <c r="G48" s="56">
        <v>0.92300000000000004</v>
      </c>
      <c r="H48" s="226"/>
      <c r="I48" s="51"/>
      <c r="M48" s="65" t="s">
        <v>58</v>
      </c>
      <c r="N48" s="64"/>
      <c r="P48" s="50"/>
      <c r="Q48" s="2" t="str">
        <f t="shared" si="3"/>
        <v>5.00%</v>
      </c>
    </row>
    <row r="49" spans="2:26" ht="30" x14ac:dyDescent="0.2">
      <c r="B49" s="41" t="s">
        <v>54</v>
      </c>
      <c r="C49" s="63" t="s">
        <v>53</v>
      </c>
      <c r="D49" s="39">
        <v>6.2</v>
      </c>
      <c r="E49" s="39">
        <v>1</v>
      </c>
      <c r="F49" s="62">
        <f t="shared" si="2"/>
        <v>7.2</v>
      </c>
      <c r="G49" s="61">
        <v>0.92800000000000005</v>
      </c>
      <c r="H49" s="226"/>
      <c r="I49" s="51"/>
      <c r="M49" s="65" t="s">
        <v>55</v>
      </c>
      <c r="N49" s="64"/>
      <c r="P49" s="50"/>
      <c r="Q49" s="2" t="str">
        <f t="shared" si="3"/>
        <v>5.00%</v>
      </c>
    </row>
    <row r="50" spans="2:26" ht="30.75" thickBot="1" x14ac:dyDescent="0.25">
      <c r="B50" s="38" t="s">
        <v>51</v>
      </c>
      <c r="C50" s="58" t="s">
        <v>50</v>
      </c>
      <c r="D50" s="36">
        <v>5.5</v>
      </c>
      <c r="E50" s="36">
        <v>1</v>
      </c>
      <c r="F50" s="57">
        <f t="shared" si="2"/>
        <v>6.5</v>
      </c>
      <c r="G50" s="56">
        <v>0.93500000000000005</v>
      </c>
      <c r="H50" s="226"/>
      <c r="I50" s="51"/>
      <c r="M50" s="60" t="s">
        <v>52</v>
      </c>
      <c r="N50" s="59"/>
      <c r="P50" s="50"/>
      <c r="Q50" s="2" t="str">
        <f t="shared" si="3"/>
        <v>5.00%</v>
      </c>
    </row>
    <row r="51" spans="2:26" ht="30" x14ac:dyDescent="0.2">
      <c r="B51" s="38" t="s">
        <v>49</v>
      </c>
      <c r="C51" s="58" t="s">
        <v>48</v>
      </c>
      <c r="D51" s="36">
        <v>4.9000000000000004</v>
      </c>
      <c r="E51" s="36">
        <v>1</v>
      </c>
      <c r="F51" s="57">
        <f t="shared" si="2"/>
        <v>5.9</v>
      </c>
      <c r="G51" s="56">
        <v>0.94099999999999995</v>
      </c>
      <c r="H51" s="226"/>
      <c r="I51" s="51"/>
      <c r="P51" s="50"/>
      <c r="Q51" s="2" t="str">
        <f t="shared" si="3"/>
        <v>5.00%</v>
      </c>
    </row>
    <row r="52" spans="2:26" ht="30.75" thickBot="1" x14ac:dyDescent="0.25">
      <c r="B52" s="35" t="s">
        <v>47</v>
      </c>
      <c r="C52" s="55" t="s">
        <v>46</v>
      </c>
      <c r="D52" s="33">
        <v>4.5</v>
      </c>
      <c r="E52" s="54">
        <v>1</v>
      </c>
      <c r="F52" s="53">
        <f t="shared" si="2"/>
        <v>5.5</v>
      </c>
      <c r="G52" s="52">
        <v>0.94499999999999995</v>
      </c>
      <c r="H52" s="227"/>
      <c r="I52" s="51"/>
      <c r="P52" s="50"/>
      <c r="Q52" s="2" t="str">
        <f t="shared" si="3"/>
        <v>5.00%</v>
      </c>
    </row>
    <row r="53" spans="2:26" x14ac:dyDescent="0.2">
      <c r="B53" s="49"/>
      <c r="C53" s="48"/>
      <c r="D53" s="48"/>
      <c r="E53" s="48"/>
      <c r="F53" s="48"/>
      <c r="G53" s="48"/>
      <c r="H53" s="48"/>
      <c r="I53" s="47"/>
    </row>
    <row r="54" spans="2:26" ht="21" customHeight="1" thickBot="1" x14ac:dyDescent="0.25">
      <c r="B54" s="49"/>
      <c r="C54" s="48"/>
      <c r="D54" s="48"/>
      <c r="E54" s="48"/>
      <c r="F54" s="48"/>
      <c r="G54" s="48"/>
      <c r="H54" s="48"/>
      <c r="I54" s="47"/>
    </row>
    <row r="55" spans="2:26" ht="40.5" customHeight="1" thickBot="1" x14ac:dyDescent="0.25">
      <c r="B55" s="228" t="s">
        <v>45</v>
      </c>
      <c r="C55" s="229"/>
      <c r="D55" s="229"/>
      <c r="E55" s="229"/>
      <c r="F55" s="229"/>
      <c r="G55" s="229"/>
      <c r="H55" s="230"/>
      <c r="I55" s="46"/>
    </row>
    <row r="56" spans="2:26" ht="48" thickBot="1" x14ac:dyDescent="0.25">
      <c r="B56" s="45" t="s">
        <v>44</v>
      </c>
      <c r="C56" s="44" t="s">
        <v>43</v>
      </c>
      <c r="D56" s="43" t="s">
        <v>42</v>
      </c>
      <c r="E56" s="43" t="s">
        <v>41</v>
      </c>
      <c r="F56" s="43" t="s">
        <v>40</v>
      </c>
      <c r="G56" s="211" t="s">
        <v>39</v>
      </c>
      <c r="H56" s="212"/>
      <c r="I56" s="42"/>
    </row>
    <row r="57" spans="2:26" ht="21.75" customHeight="1" x14ac:dyDescent="0.2">
      <c r="B57" s="41" t="s">
        <v>38</v>
      </c>
      <c r="C57" s="40" t="s">
        <v>37</v>
      </c>
      <c r="D57" s="39">
        <v>6</v>
      </c>
      <c r="E57" s="39">
        <v>1</v>
      </c>
      <c r="F57" s="39">
        <f>D57+E57</f>
        <v>7</v>
      </c>
      <c r="G57" s="213">
        <f>IF((ABS(($K$15-$K$14)*F57/100))&gt;0.1, ($K$15-$K$14)*F57/100, 0)</f>
        <v>3.43</v>
      </c>
      <c r="H57" s="214" t="e">
        <f>IF((ABS((#REF!-#REF!)*E57/100))&gt;0.1, (#REF!-#REF!)*E57/100, 0)</f>
        <v>#REF!</v>
      </c>
      <c r="I57" s="32"/>
    </row>
    <row r="58" spans="2:26" ht="21.75" customHeight="1" x14ac:dyDescent="0.2">
      <c r="B58" s="38" t="s">
        <v>36</v>
      </c>
      <c r="C58" s="37" t="s">
        <v>35</v>
      </c>
      <c r="D58" s="36">
        <v>6</v>
      </c>
      <c r="E58" s="36">
        <v>1</v>
      </c>
      <c r="F58" s="36">
        <f>D58+E58</f>
        <v>7</v>
      </c>
      <c r="G58" s="215">
        <f>IF((ABS(($K$15-$K$14)*F58/100))&gt;0.1, ($K$15-$K$14)*F58/100, 0)</f>
        <v>3.43</v>
      </c>
      <c r="H58" s="216" t="e">
        <f>IF((ABS((#REF!-#REF!)*E58/100))&gt;0.1, (#REF!-#REF!)*E58/100, 0)</f>
        <v>#REF!</v>
      </c>
      <c r="I58" s="32"/>
    </row>
    <row r="59" spans="2:26" ht="21" customHeight="1" thickBot="1" x14ac:dyDescent="0.25">
      <c r="B59" s="35" t="s">
        <v>34</v>
      </c>
      <c r="C59" s="34" t="s">
        <v>33</v>
      </c>
      <c r="D59" s="33">
        <v>6</v>
      </c>
      <c r="E59" s="33">
        <v>1</v>
      </c>
      <c r="F59" s="33">
        <f>D59+E59</f>
        <v>7</v>
      </c>
      <c r="G59" s="217">
        <f>IF((ABS(($K$15-$K$14)*F59/100))&gt;0.1, ($K$15-$K$14)*F59/100, 0)</f>
        <v>3.43</v>
      </c>
      <c r="H59" s="218" t="e">
        <f>IF((ABS((#REF!-#REF!)*E59/100))&gt;0.1, (#REF!-#REF!)*E59/100, 0)</f>
        <v>#REF!</v>
      </c>
      <c r="I59" s="32"/>
    </row>
    <row r="60" spans="2:26" ht="61.5" customHeight="1" thickBot="1" x14ac:dyDescent="0.25">
      <c r="I60" s="11"/>
    </row>
    <row r="61" spans="2:26" ht="43.5" customHeight="1" thickBot="1" x14ac:dyDescent="0.25">
      <c r="B61" s="204" t="s">
        <v>32</v>
      </c>
      <c r="C61" s="205"/>
      <c r="D61" s="205"/>
      <c r="E61" s="205"/>
      <c r="F61" s="205"/>
      <c r="G61" s="205"/>
      <c r="H61" s="206"/>
      <c r="I61" s="11"/>
    </row>
    <row r="62" spans="2:26" s="3" customFormat="1" ht="15.75" customHeight="1" x14ac:dyDescent="0.2">
      <c r="B62" s="192"/>
      <c r="C62" s="186"/>
      <c r="D62" s="186"/>
      <c r="E62" s="186"/>
      <c r="F62" s="186"/>
      <c r="G62" s="186"/>
      <c r="H62" s="193"/>
      <c r="I62" s="11"/>
      <c r="M62" s="1"/>
      <c r="N62" s="1"/>
      <c r="O62" s="1"/>
      <c r="P62" s="2"/>
      <c r="Q62" s="2"/>
      <c r="R62" s="2"/>
      <c r="S62" s="2"/>
      <c r="T62" s="1"/>
      <c r="U62" s="1"/>
      <c r="V62" s="1"/>
      <c r="W62" s="1"/>
      <c r="X62" s="1"/>
      <c r="Y62" s="1"/>
      <c r="Z62" s="1"/>
    </row>
    <row r="63" spans="2:26" s="4" customFormat="1" ht="33" customHeight="1" thickBot="1" x14ac:dyDescent="0.25">
      <c r="B63" s="201" t="s">
        <v>31</v>
      </c>
      <c r="C63" s="202"/>
      <c r="E63" s="10"/>
      <c r="F63" s="10"/>
      <c r="G63" s="10"/>
      <c r="H63" s="19"/>
      <c r="I63" s="7"/>
      <c r="J63" s="3"/>
      <c r="K63" s="3"/>
      <c r="L63" s="3"/>
      <c r="M63" s="1"/>
      <c r="N63" s="1"/>
      <c r="O63" s="1"/>
      <c r="P63" s="2"/>
      <c r="Q63" s="2"/>
      <c r="R63" s="2"/>
      <c r="S63" s="2"/>
      <c r="T63" s="1"/>
      <c r="U63" s="1"/>
      <c r="V63" s="1"/>
      <c r="W63" s="1"/>
      <c r="X63" s="1"/>
      <c r="Y63" s="1"/>
      <c r="Z63" s="1"/>
    </row>
    <row r="64" spans="2:26" s="4" customFormat="1" ht="33" customHeight="1" thickBot="1" x14ac:dyDescent="0.25">
      <c r="B64" s="207" t="s">
        <v>30</v>
      </c>
      <c r="C64" s="195"/>
      <c r="D64" s="195"/>
      <c r="E64" s="195"/>
      <c r="F64" s="25"/>
      <c r="G64" s="10"/>
      <c r="H64" s="19"/>
      <c r="I64" s="7"/>
      <c r="J64" s="3"/>
      <c r="K64" s="3"/>
      <c r="L64" s="3"/>
      <c r="M64" s="1"/>
      <c r="N64" s="1"/>
      <c r="O64" s="1"/>
      <c r="P64" s="2"/>
      <c r="Q64" s="2"/>
      <c r="R64" s="2"/>
      <c r="S64" s="2"/>
      <c r="T64" s="1"/>
      <c r="U64" s="1"/>
      <c r="V64" s="1"/>
      <c r="W64" s="1"/>
      <c r="X64" s="1"/>
      <c r="Y64" s="1"/>
      <c r="Z64" s="1"/>
    </row>
    <row r="65" spans="2:26" s="3" customFormat="1" ht="15.75" customHeight="1" thickBot="1" x14ac:dyDescent="0.25">
      <c r="B65" s="192"/>
      <c r="C65" s="186"/>
      <c r="D65" s="186"/>
      <c r="E65" s="186"/>
      <c r="F65" s="186"/>
      <c r="G65" s="186"/>
      <c r="H65" s="193"/>
      <c r="I65" s="11"/>
      <c r="M65" s="1"/>
      <c r="N65" s="1"/>
      <c r="O65" s="1"/>
      <c r="P65" s="2"/>
      <c r="Q65" s="2"/>
      <c r="R65" s="2"/>
      <c r="S65" s="2"/>
      <c r="T65" s="1"/>
      <c r="U65" s="1"/>
      <c r="V65" s="1"/>
      <c r="W65" s="1"/>
      <c r="X65" s="1"/>
      <c r="Y65" s="1"/>
      <c r="Z65" s="1"/>
    </row>
    <row r="66" spans="2:26" s="4" customFormat="1" ht="66" customHeight="1" thickBot="1" x14ac:dyDescent="0.25">
      <c r="B66" s="194" t="s">
        <v>29</v>
      </c>
      <c r="C66" s="195"/>
      <c r="D66" s="195"/>
      <c r="E66" s="195"/>
      <c r="F66" s="25"/>
      <c r="G66" s="24"/>
      <c r="H66" s="23"/>
      <c r="I66" s="22"/>
      <c r="J66" s="3"/>
      <c r="K66" s="3"/>
      <c r="L66" s="3"/>
      <c r="M66" s="1"/>
      <c r="N66" s="1"/>
      <c r="O66" s="1"/>
      <c r="P66" s="2"/>
      <c r="Q66" s="2"/>
      <c r="R66" s="2"/>
      <c r="S66" s="2"/>
      <c r="T66" s="1"/>
      <c r="U66" s="1"/>
      <c r="V66" s="1"/>
      <c r="W66" s="1"/>
      <c r="X66" s="1"/>
      <c r="Y66" s="1"/>
      <c r="Z66" s="1"/>
    </row>
    <row r="67" spans="2:26" s="3" customFormat="1" ht="15.75" customHeight="1" thickBot="1" x14ac:dyDescent="0.25">
      <c r="B67" s="192"/>
      <c r="C67" s="186"/>
      <c r="D67" s="186"/>
      <c r="E67" s="186"/>
      <c r="F67" s="186"/>
      <c r="G67" s="186"/>
      <c r="H67" s="193"/>
      <c r="I67" s="11"/>
      <c r="M67" s="1"/>
      <c r="N67" s="1"/>
      <c r="O67" s="1"/>
      <c r="P67" s="2"/>
      <c r="Q67" s="2"/>
      <c r="R67" s="2"/>
      <c r="S67" s="2"/>
      <c r="T67" s="1"/>
      <c r="U67" s="1"/>
      <c r="V67" s="1"/>
      <c r="W67" s="1"/>
      <c r="X67" s="1"/>
      <c r="Y67" s="1"/>
      <c r="Z67" s="1"/>
    </row>
    <row r="68" spans="2:26" s="4" customFormat="1" ht="33" customHeight="1" thickBot="1" x14ac:dyDescent="0.25">
      <c r="B68" s="209" t="s">
        <v>28</v>
      </c>
      <c r="C68" s="210"/>
      <c r="D68" s="210"/>
      <c r="E68" s="210"/>
      <c r="F68" s="30">
        <f>F64+F66</f>
        <v>0</v>
      </c>
      <c r="G68" s="10"/>
      <c r="H68" s="19"/>
      <c r="I68" s="7"/>
      <c r="J68" s="3"/>
      <c r="K68" s="3"/>
      <c r="L68" s="3"/>
      <c r="M68" s="1"/>
      <c r="N68" s="1"/>
      <c r="O68" s="1"/>
      <c r="P68" s="2"/>
      <c r="Q68" s="2"/>
      <c r="R68" s="2"/>
      <c r="S68" s="2"/>
      <c r="T68" s="1"/>
      <c r="U68" s="1"/>
      <c r="V68" s="1"/>
      <c r="W68" s="1"/>
      <c r="X68" s="1"/>
      <c r="Y68" s="1"/>
      <c r="Z68" s="1"/>
    </row>
    <row r="69" spans="2:26" s="4" customFormat="1" ht="22.5" customHeight="1" x14ac:dyDescent="0.2">
      <c r="B69" s="29"/>
      <c r="C69" s="9"/>
      <c r="D69" s="6"/>
      <c r="E69" s="5"/>
      <c r="F69" s="5"/>
      <c r="G69" s="5"/>
      <c r="H69" s="28"/>
      <c r="I69" s="7"/>
      <c r="J69" s="3"/>
      <c r="K69" s="3"/>
      <c r="L69" s="3"/>
      <c r="M69" s="1"/>
      <c r="N69" s="1"/>
      <c r="O69" s="1"/>
      <c r="P69" s="2"/>
      <c r="Q69" s="2"/>
      <c r="R69" s="2"/>
      <c r="S69" s="2"/>
      <c r="T69" s="1"/>
      <c r="U69" s="1"/>
      <c r="V69" s="1"/>
      <c r="W69" s="1"/>
      <c r="X69" s="1"/>
      <c r="Y69" s="1"/>
      <c r="Z69" s="1"/>
    </row>
    <row r="70" spans="2:26" s="4" customFormat="1" ht="33" customHeight="1" thickBot="1" x14ac:dyDescent="0.25">
      <c r="B70" s="201" t="s">
        <v>27</v>
      </c>
      <c r="C70" s="202"/>
      <c r="E70" s="10"/>
      <c r="F70" s="10"/>
      <c r="G70" s="10"/>
      <c r="H70" s="19"/>
      <c r="I70" s="7"/>
      <c r="J70" s="3"/>
      <c r="K70" s="3"/>
      <c r="L70" s="3"/>
      <c r="M70" s="1"/>
      <c r="N70" s="1"/>
      <c r="O70" s="1"/>
      <c r="P70" s="2"/>
      <c r="Q70" s="2"/>
      <c r="R70" s="2"/>
      <c r="S70" s="2"/>
      <c r="T70" s="1"/>
      <c r="U70" s="1"/>
      <c r="V70" s="1"/>
      <c r="W70" s="1"/>
      <c r="X70" s="1"/>
      <c r="Y70" s="1"/>
      <c r="Z70" s="1"/>
    </row>
    <row r="71" spans="2:26" s="4" customFormat="1" ht="66" customHeight="1" thickBot="1" x14ac:dyDescent="0.25">
      <c r="B71" s="194" t="s">
        <v>26</v>
      </c>
      <c r="C71" s="208"/>
      <c r="D71" s="208"/>
      <c r="E71" s="208"/>
      <c r="F71" s="31"/>
      <c r="G71" s="10"/>
      <c r="H71" s="19"/>
      <c r="I71" s="7"/>
      <c r="J71" s="3"/>
      <c r="K71" s="3"/>
      <c r="L71" s="3"/>
      <c r="M71" s="1"/>
      <c r="N71" s="1"/>
      <c r="O71" s="1"/>
      <c r="P71" s="2"/>
      <c r="Q71" s="2"/>
      <c r="R71" s="2"/>
      <c r="S71" s="2"/>
      <c r="T71" s="1"/>
      <c r="U71" s="1"/>
      <c r="V71" s="1"/>
      <c r="W71" s="1"/>
      <c r="X71" s="1"/>
      <c r="Y71" s="1"/>
      <c r="Z71" s="1"/>
    </row>
    <row r="72" spans="2:26" s="3" customFormat="1" ht="15.75" customHeight="1" thickBot="1" x14ac:dyDescent="0.25">
      <c r="B72" s="192"/>
      <c r="C72" s="186"/>
      <c r="D72" s="186"/>
      <c r="E72" s="186"/>
      <c r="F72" s="186"/>
      <c r="G72" s="186"/>
      <c r="H72" s="193"/>
      <c r="I72" s="11"/>
      <c r="M72" s="1"/>
      <c r="N72" s="1"/>
      <c r="O72" s="1"/>
      <c r="P72" s="2"/>
      <c r="Q72" s="2"/>
      <c r="R72" s="2"/>
      <c r="S72" s="2"/>
      <c r="T72" s="1"/>
      <c r="U72" s="1"/>
      <c r="V72" s="1"/>
      <c r="W72" s="1"/>
      <c r="X72" s="1"/>
      <c r="Y72" s="1"/>
      <c r="Z72" s="1"/>
    </row>
    <row r="73" spans="2:26" s="4" customFormat="1" ht="66" customHeight="1" thickBot="1" x14ac:dyDescent="0.25">
      <c r="B73" s="194" t="s">
        <v>25</v>
      </c>
      <c r="C73" s="208"/>
      <c r="D73" s="208"/>
      <c r="E73" s="208"/>
      <c r="F73" s="31"/>
      <c r="G73" s="10"/>
      <c r="H73" s="19"/>
      <c r="I73" s="7"/>
      <c r="J73" s="3"/>
      <c r="K73" s="3"/>
      <c r="L73" s="3"/>
      <c r="M73" s="1"/>
      <c r="N73" s="1"/>
      <c r="O73" s="1"/>
      <c r="P73" s="2"/>
      <c r="Q73" s="2"/>
      <c r="R73" s="2"/>
      <c r="S73" s="2"/>
      <c r="T73" s="1"/>
      <c r="U73" s="1"/>
      <c r="V73" s="1"/>
      <c r="W73" s="1"/>
      <c r="X73" s="1"/>
      <c r="Y73" s="1"/>
      <c r="Z73" s="1"/>
    </row>
    <row r="74" spans="2:26" s="3" customFormat="1" ht="15.75" customHeight="1" thickBot="1" x14ac:dyDescent="0.25">
      <c r="B74" s="192"/>
      <c r="C74" s="186"/>
      <c r="D74" s="186"/>
      <c r="E74" s="186"/>
      <c r="F74" s="186"/>
      <c r="G74" s="186"/>
      <c r="H74" s="193"/>
      <c r="I74" s="11"/>
      <c r="M74" s="1"/>
      <c r="N74" s="1"/>
      <c r="O74" s="1"/>
      <c r="P74" s="2"/>
      <c r="Q74" s="2"/>
      <c r="R74" s="2"/>
      <c r="S74" s="2"/>
      <c r="T74" s="1"/>
      <c r="U74" s="1"/>
      <c r="V74" s="1"/>
      <c r="W74" s="1"/>
      <c r="X74" s="1"/>
      <c r="Y74" s="1"/>
      <c r="Z74" s="1"/>
    </row>
    <row r="75" spans="2:26" s="4" customFormat="1" ht="33" customHeight="1" thickBot="1" x14ac:dyDescent="0.25">
      <c r="B75" s="209" t="s">
        <v>24</v>
      </c>
      <c r="C75" s="210"/>
      <c r="D75" s="210"/>
      <c r="E75" s="210"/>
      <c r="F75" s="30">
        <f>(F64*F71)*F73</f>
        <v>0</v>
      </c>
      <c r="G75" s="10"/>
      <c r="H75" s="19"/>
      <c r="I75" s="7"/>
      <c r="J75" s="3"/>
      <c r="K75" s="3"/>
      <c r="L75" s="3"/>
      <c r="M75" s="1"/>
      <c r="N75" s="1"/>
      <c r="O75" s="1"/>
      <c r="P75" s="2"/>
      <c r="Q75" s="2"/>
      <c r="R75" s="2"/>
      <c r="S75" s="2"/>
      <c r="T75" s="1"/>
      <c r="U75" s="1"/>
      <c r="V75" s="1"/>
      <c r="W75" s="1"/>
      <c r="X75" s="1"/>
      <c r="Y75" s="1"/>
      <c r="Z75" s="1"/>
    </row>
    <row r="76" spans="2:26" s="4" customFormat="1" ht="22.5" customHeight="1" x14ac:dyDescent="0.2">
      <c r="B76" s="29"/>
      <c r="C76" s="9"/>
      <c r="D76" s="6"/>
      <c r="E76" s="5"/>
      <c r="F76" s="5"/>
      <c r="G76" s="5"/>
      <c r="H76" s="28"/>
      <c r="I76" s="7"/>
      <c r="J76" s="3"/>
      <c r="K76" s="3"/>
      <c r="L76" s="3"/>
      <c r="M76" s="1"/>
      <c r="N76" s="1"/>
      <c r="O76" s="1"/>
      <c r="P76" s="2"/>
      <c r="Q76" s="2"/>
      <c r="R76" s="2"/>
      <c r="S76" s="2"/>
      <c r="T76" s="1"/>
      <c r="U76" s="1"/>
      <c r="V76" s="1"/>
      <c r="W76" s="1"/>
      <c r="X76" s="1"/>
      <c r="Y76" s="1"/>
      <c r="Z76" s="1"/>
    </row>
    <row r="77" spans="2:26" s="4" customFormat="1" ht="33" customHeight="1" thickBot="1" x14ac:dyDescent="0.25">
      <c r="B77" s="201" t="s">
        <v>23</v>
      </c>
      <c r="C77" s="202"/>
      <c r="D77" s="202"/>
      <c r="E77" s="202"/>
      <c r="F77" s="202"/>
      <c r="G77" s="202"/>
      <c r="H77" s="203"/>
      <c r="I77" s="7"/>
      <c r="J77" s="3"/>
      <c r="K77" s="3"/>
      <c r="L77" s="3"/>
      <c r="M77" s="1"/>
      <c r="N77" s="1"/>
      <c r="O77" s="1"/>
      <c r="P77" s="2"/>
      <c r="Q77" s="2"/>
      <c r="R77" s="2"/>
      <c r="S77" s="2"/>
      <c r="T77" s="1"/>
      <c r="U77" s="1"/>
      <c r="V77" s="1"/>
      <c r="W77" s="1"/>
      <c r="X77" s="1"/>
      <c r="Y77" s="1"/>
      <c r="Z77" s="1"/>
    </row>
    <row r="78" spans="2:26" s="4" customFormat="1" ht="33" customHeight="1" thickBot="1" x14ac:dyDescent="0.25">
      <c r="B78" s="196" t="s">
        <v>22</v>
      </c>
      <c r="C78" s="197"/>
      <c r="D78" s="197"/>
      <c r="E78" s="197"/>
      <c r="F78" s="21">
        <f>F68+F75</f>
        <v>0</v>
      </c>
      <c r="G78" s="20" t="s">
        <v>16</v>
      </c>
      <c r="H78" s="19"/>
      <c r="I78" s="7"/>
      <c r="J78" s="3"/>
      <c r="K78" s="3"/>
      <c r="L78" s="3"/>
      <c r="M78" s="1"/>
      <c r="N78" s="1"/>
      <c r="O78" s="1"/>
      <c r="P78" s="2"/>
      <c r="Q78" s="2"/>
      <c r="R78" s="2"/>
      <c r="S78" s="2"/>
      <c r="T78" s="1"/>
      <c r="U78" s="1"/>
      <c r="V78" s="1"/>
      <c r="W78" s="1"/>
      <c r="X78" s="1"/>
      <c r="Y78" s="1"/>
      <c r="Z78" s="1"/>
    </row>
    <row r="79" spans="2:26" s="3" customFormat="1" ht="15.75" customHeight="1" thickBot="1" x14ac:dyDescent="0.25">
      <c r="B79" s="198"/>
      <c r="C79" s="199"/>
      <c r="D79" s="199"/>
      <c r="E79" s="199"/>
      <c r="F79" s="199"/>
      <c r="G79" s="199"/>
      <c r="H79" s="200"/>
      <c r="I79" s="11"/>
      <c r="M79" s="1"/>
      <c r="N79" s="1"/>
      <c r="O79" s="1"/>
      <c r="P79" s="2"/>
      <c r="Q79" s="2"/>
      <c r="R79" s="2"/>
      <c r="S79" s="2"/>
      <c r="T79" s="1"/>
      <c r="U79" s="1"/>
      <c r="V79" s="1"/>
      <c r="W79" s="1"/>
      <c r="X79" s="1"/>
      <c r="Y79" s="1"/>
      <c r="Z79" s="1"/>
    </row>
    <row r="80" spans="2:26" ht="73.5" customHeight="1" thickBot="1" x14ac:dyDescent="0.25">
      <c r="I80" s="11"/>
    </row>
    <row r="81" spans="2:26" ht="43.5" customHeight="1" thickBot="1" x14ac:dyDescent="0.25">
      <c r="B81" s="204" t="s">
        <v>21</v>
      </c>
      <c r="C81" s="205"/>
      <c r="D81" s="205"/>
      <c r="E81" s="205"/>
      <c r="F81" s="205"/>
      <c r="G81" s="205"/>
      <c r="H81" s="206"/>
      <c r="I81" s="11"/>
    </row>
    <row r="82" spans="2:26" s="3" customFormat="1" ht="15.75" customHeight="1" x14ac:dyDescent="0.2">
      <c r="B82" s="192"/>
      <c r="C82" s="186"/>
      <c r="D82" s="186"/>
      <c r="E82" s="186"/>
      <c r="F82" s="186"/>
      <c r="G82" s="186"/>
      <c r="H82" s="193"/>
      <c r="I82" s="11"/>
      <c r="M82" s="1"/>
      <c r="N82" s="1"/>
      <c r="O82" s="1"/>
      <c r="P82" s="2"/>
      <c r="Q82" s="2"/>
      <c r="R82" s="2"/>
      <c r="S82" s="2"/>
      <c r="T82" s="1"/>
      <c r="U82" s="1"/>
      <c r="V82" s="1"/>
      <c r="W82" s="1"/>
      <c r="X82" s="1"/>
      <c r="Y82" s="1"/>
      <c r="Z82" s="1"/>
    </row>
    <row r="83" spans="2:26" s="4" customFormat="1" ht="33" customHeight="1" thickBot="1" x14ac:dyDescent="0.25">
      <c r="B83" s="27" t="s">
        <v>20</v>
      </c>
      <c r="C83" s="26"/>
      <c r="D83" s="26"/>
      <c r="E83" s="26"/>
      <c r="F83" s="26"/>
      <c r="G83" s="10"/>
      <c r="H83" s="19"/>
      <c r="I83" s="7"/>
      <c r="J83" s="3"/>
      <c r="K83" s="3"/>
      <c r="L83" s="3"/>
      <c r="M83" s="1"/>
      <c r="N83" s="1"/>
      <c r="O83" s="1"/>
      <c r="P83" s="2"/>
      <c r="Q83" s="2"/>
      <c r="R83" s="2"/>
      <c r="S83" s="2"/>
      <c r="T83" s="1"/>
      <c r="U83" s="1"/>
      <c r="V83" s="1"/>
      <c r="W83" s="1"/>
      <c r="X83" s="1"/>
      <c r="Y83" s="1"/>
      <c r="Z83" s="1"/>
    </row>
    <row r="84" spans="2:26" s="4" customFormat="1" ht="33" customHeight="1" thickBot="1" x14ac:dyDescent="0.25">
      <c r="B84" s="207" t="s">
        <v>19</v>
      </c>
      <c r="C84" s="195"/>
      <c r="D84" s="195"/>
      <c r="E84" s="195"/>
      <c r="F84" s="25"/>
      <c r="G84" s="10"/>
      <c r="H84" s="19"/>
      <c r="I84" s="7"/>
      <c r="J84" s="3"/>
      <c r="K84" s="3"/>
      <c r="L84" s="3"/>
      <c r="M84" s="1"/>
      <c r="N84" s="1"/>
      <c r="O84" s="1"/>
      <c r="P84" s="2"/>
      <c r="Q84" s="2"/>
      <c r="R84" s="2"/>
      <c r="S84" s="2"/>
      <c r="T84" s="1"/>
      <c r="U84" s="1"/>
      <c r="V84" s="1"/>
      <c r="W84" s="1"/>
      <c r="X84" s="1"/>
      <c r="Y84" s="1"/>
      <c r="Z84" s="1"/>
    </row>
    <row r="85" spans="2:26" s="3" customFormat="1" ht="15.75" customHeight="1" thickBot="1" x14ac:dyDescent="0.25">
      <c r="B85" s="192"/>
      <c r="C85" s="186"/>
      <c r="D85" s="186"/>
      <c r="E85" s="186"/>
      <c r="F85" s="186"/>
      <c r="G85" s="186"/>
      <c r="H85" s="193"/>
      <c r="I85" s="11"/>
      <c r="M85" s="1"/>
      <c r="N85" s="1"/>
      <c r="O85" s="1"/>
      <c r="P85" s="2"/>
      <c r="Q85" s="2"/>
      <c r="R85" s="2"/>
      <c r="S85" s="2"/>
      <c r="T85" s="1"/>
      <c r="U85" s="1"/>
      <c r="V85" s="1"/>
      <c r="W85" s="1"/>
      <c r="X85" s="1"/>
      <c r="Y85" s="1"/>
      <c r="Z85" s="1"/>
    </row>
    <row r="86" spans="2:26" s="4" customFormat="1" ht="66" customHeight="1" thickBot="1" x14ac:dyDescent="0.25">
      <c r="B86" s="194" t="s">
        <v>18</v>
      </c>
      <c r="C86" s="195"/>
      <c r="D86" s="195"/>
      <c r="E86" s="195"/>
      <c r="F86" s="25"/>
      <c r="G86" s="24"/>
      <c r="H86" s="23"/>
      <c r="I86" s="22"/>
      <c r="J86" s="3"/>
      <c r="K86" s="3"/>
      <c r="L86" s="3"/>
      <c r="M86" s="1"/>
      <c r="N86" s="1"/>
      <c r="O86" s="1"/>
      <c r="P86" s="2"/>
      <c r="Q86" s="2"/>
      <c r="R86" s="2"/>
      <c r="S86" s="2"/>
      <c r="T86" s="1"/>
      <c r="U86" s="1"/>
      <c r="V86" s="1"/>
      <c r="W86" s="1"/>
      <c r="X86" s="1"/>
      <c r="Y86" s="1"/>
      <c r="Z86" s="1"/>
    </row>
    <row r="87" spans="2:26" s="3" customFormat="1" ht="15.75" customHeight="1" thickBot="1" x14ac:dyDescent="0.25">
      <c r="B87" s="192"/>
      <c r="C87" s="186"/>
      <c r="D87" s="186"/>
      <c r="E87" s="186"/>
      <c r="F87" s="186"/>
      <c r="G87" s="186"/>
      <c r="H87" s="193"/>
      <c r="I87" s="11"/>
      <c r="M87" s="1"/>
      <c r="N87" s="1"/>
      <c r="O87" s="1"/>
      <c r="P87" s="2"/>
      <c r="Q87" s="2"/>
      <c r="R87" s="2"/>
      <c r="S87" s="2"/>
      <c r="T87" s="1"/>
      <c r="U87" s="1"/>
      <c r="V87" s="1"/>
      <c r="W87" s="1"/>
      <c r="X87" s="1"/>
      <c r="Y87" s="1"/>
      <c r="Z87" s="1"/>
    </row>
    <row r="88" spans="2:26" s="4" customFormat="1" ht="33" customHeight="1" thickBot="1" x14ac:dyDescent="0.25">
      <c r="B88" s="196" t="s">
        <v>17</v>
      </c>
      <c r="C88" s="197"/>
      <c r="D88" s="197"/>
      <c r="E88" s="197"/>
      <c r="F88" s="21">
        <f>F84+F86</f>
        <v>0</v>
      </c>
      <c r="G88" s="20" t="s">
        <v>16</v>
      </c>
      <c r="H88" s="19"/>
      <c r="I88" s="7"/>
      <c r="J88" s="3"/>
      <c r="K88" s="3"/>
      <c r="L88" s="3"/>
      <c r="M88" s="1"/>
      <c r="N88" s="1"/>
      <c r="O88" s="1"/>
      <c r="P88" s="2"/>
      <c r="Q88" s="2"/>
      <c r="R88" s="2"/>
      <c r="S88" s="2"/>
      <c r="T88" s="1"/>
      <c r="U88" s="1"/>
      <c r="V88" s="1"/>
      <c r="W88" s="1"/>
      <c r="X88" s="1"/>
      <c r="Y88" s="1"/>
      <c r="Z88" s="1"/>
    </row>
    <row r="89" spans="2:26" s="3" customFormat="1" ht="15.75" customHeight="1" thickBot="1" x14ac:dyDescent="0.25">
      <c r="B89" s="198"/>
      <c r="C89" s="199"/>
      <c r="D89" s="199"/>
      <c r="E89" s="199"/>
      <c r="F89" s="199"/>
      <c r="G89" s="199"/>
      <c r="H89" s="200"/>
      <c r="I89" s="11"/>
      <c r="M89" s="1"/>
      <c r="N89" s="1"/>
      <c r="O89" s="1"/>
      <c r="P89" s="2"/>
      <c r="Q89" s="2"/>
      <c r="R89" s="2"/>
      <c r="S89" s="2"/>
      <c r="T89" s="1"/>
      <c r="U89" s="1"/>
      <c r="V89" s="1"/>
      <c r="W89" s="1"/>
      <c r="X89" s="1"/>
      <c r="Y89" s="1"/>
      <c r="Z89" s="1"/>
    </row>
    <row r="90" spans="2:26" ht="73.5" customHeight="1" thickBot="1" x14ac:dyDescent="0.25">
      <c r="I90" s="11"/>
    </row>
    <row r="91" spans="2:26" ht="43.5" customHeight="1" thickBot="1" x14ac:dyDescent="0.25">
      <c r="B91" s="188" t="s">
        <v>15</v>
      </c>
      <c r="C91" s="189"/>
      <c r="D91" s="189"/>
      <c r="E91" s="189"/>
      <c r="F91" s="189"/>
      <c r="G91" s="189"/>
      <c r="H91" s="190"/>
      <c r="I91" s="11"/>
    </row>
    <row r="92" spans="2:26" s="3" customFormat="1" ht="15" customHeight="1" x14ac:dyDescent="0.2">
      <c r="B92" s="186"/>
      <c r="C92" s="186"/>
      <c r="D92" s="186"/>
      <c r="E92" s="186"/>
      <c r="F92" s="186"/>
      <c r="G92" s="186"/>
      <c r="H92" s="186"/>
      <c r="I92" s="11"/>
      <c r="M92" s="1"/>
      <c r="N92" s="1"/>
      <c r="O92" s="1"/>
      <c r="P92" s="2"/>
      <c r="Q92" s="2"/>
      <c r="R92" s="2"/>
      <c r="S92" s="2"/>
      <c r="T92" s="1"/>
      <c r="U92" s="1"/>
      <c r="V92" s="1"/>
      <c r="W92" s="1"/>
      <c r="X92" s="1"/>
      <c r="Y92" s="1"/>
      <c r="Z92" s="1"/>
    </row>
    <row r="93" spans="2:26" s="3" customFormat="1" ht="21.75" customHeight="1" x14ac:dyDescent="0.2">
      <c r="B93" s="191" t="s">
        <v>14</v>
      </c>
      <c r="C93" s="191"/>
      <c r="D93" s="191"/>
      <c r="E93" s="191"/>
      <c r="F93" s="191"/>
      <c r="G93" s="191"/>
      <c r="H93" s="191"/>
      <c r="I93" s="11"/>
      <c r="M93" s="1"/>
      <c r="N93" s="1"/>
      <c r="O93" s="1"/>
      <c r="P93" s="2"/>
      <c r="Q93" s="2"/>
      <c r="R93" s="2"/>
      <c r="S93" s="2"/>
      <c r="T93" s="1"/>
      <c r="U93" s="1"/>
      <c r="V93" s="1"/>
      <c r="W93" s="1"/>
      <c r="X93" s="1"/>
      <c r="Y93" s="1"/>
      <c r="Z93" s="1"/>
    </row>
    <row r="94" spans="2:26" s="3" customFormat="1" ht="14.25" customHeight="1" thickBot="1" x14ac:dyDescent="0.25">
      <c r="B94" s="186"/>
      <c r="C94" s="186"/>
      <c r="D94" s="186"/>
      <c r="E94" s="186"/>
      <c r="F94" s="186"/>
      <c r="G94" s="186"/>
      <c r="H94" s="186"/>
      <c r="I94" s="11"/>
      <c r="M94" s="1"/>
      <c r="N94" s="1"/>
      <c r="O94" s="1"/>
      <c r="P94" s="2"/>
      <c r="Q94" s="2"/>
      <c r="R94" s="2"/>
      <c r="S94" s="2"/>
      <c r="T94" s="1"/>
      <c r="U94" s="1"/>
      <c r="V94" s="1"/>
      <c r="W94" s="1"/>
      <c r="X94" s="1"/>
      <c r="Y94" s="1"/>
      <c r="Z94" s="1"/>
    </row>
    <row r="95" spans="2:26" s="3" customFormat="1" ht="46.5" customHeight="1" x14ac:dyDescent="0.2">
      <c r="B95" s="178" t="s">
        <v>7</v>
      </c>
      <c r="C95" s="180" t="s">
        <v>6</v>
      </c>
      <c r="D95" s="182" t="s">
        <v>5</v>
      </c>
      <c r="E95" s="180" t="s">
        <v>4</v>
      </c>
      <c r="F95" s="180"/>
      <c r="G95" s="180" t="s">
        <v>3</v>
      </c>
      <c r="H95" s="184"/>
      <c r="I95" s="11"/>
      <c r="M95" s="1"/>
      <c r="N95" s="1"/>
      <c r="O95" s="1"/>
      <c r="P95" s="2"/>
      <c r="Q95" s="2"/>
      <c r="R95" s="2"/>
      <c r="S95" s="2"/>
      <c r="T95" s="1"/>
      <c r="U95" s="1"/>
      <c r="V95" s="1"/>
      <c r="W95" s="1"/>
      <c r="X95" s="1"/>
      <c r="Y95" s="1"/>
      <c r="Z95" s="1"/>
    </row>
    <row r="96" spans="2:26" s="3" customFormat="1" ht="46.5" customHeight="1" thickBot="1" x14ac:dyDescent="0.25">
      <c r="B96" s="179"/>
      <c r="C96" s="181"/>
      <c r="D96" s="183"/>
      <c r="E96" s="181"/>
      <c r="F96" s="181"/>
      <c r="G96" s="181"/>
      <c r="H96" s="185"/>
      <c r="I96" s="11"/>
      <c r="M96" s="1"/>
      <c r="N96" s="1"/>
      <c r="O96" s="1"/>
      <c r="P96" s="2"/>
      <c r="Q96" s="2"/>
      <c r="R96" s="2"/>
      <c r="S96" s="2"/>
      <c r="T96" s="1"/>
      <c r="U96" s="1"/>
      <c r="V96" s="1"/>
      <c r="W96" s="1"/>
      <c r="X96" s="1"/>
      <c r="Y96" s="1"/>
      <c r="Z96" s="1"/>
    </row>
    <row r="97" spans="2:26" s="3" customFormat="1" ht="18.75" customHeight="1" x14ac:dyDescent="0.2">
      <c r="B97" s="186"/>
      <c r="C97" s="186"/>
      <c r="D97" s="186"/>
      <c r="E97" s="186"/>
      <c r="F97" s="186"/>
      <c r="G97" s="186"/>
      <c r="H97" s="186"/>
      <c r="I97" s="11"/>
      <c r="M97" s="1"/>
      <c r="N97" s="1"/>
      <c r="O97" s="1"/>
      <c r="P97" s="2"/>
      <c r="Q97" s="2"/>
      <c r="R97" s="2"/>
      <c r="S97" s="2"/>
      <c r="T97" s="1"/>
      <c r="U97" s="1"/>
      <c r="V97" s="1"/>
      <c r="W97" s="1"/>
      <c r="X97" s="1"/>
      <c r="Y97" s="1"/>
      <c r="Z97" s="1"/>
    </row>
    <row r="98" spans="2:26" s="3" customFormat="1" ht="21.75" customHeight="1" x14ac:dyDescent="0.2">
      <c r="B98" s="191" t="s">
        <v>13</v>
      </c>
      <c r="C98" s="191"/>
      <c r="D98" s="191"/>
      <c r="E98" s="191"/>
      <c r="F98" s="191"/>
      <c r="G98" s="191"/>
      <c r="H98" s="191"/>
      <c r="I98" s="11"/>
      <c r="M98" s="1"/>
      <c r="N98" s="1"/>
      <c r="O98" s="1"/>
      <c r="P98" s="2"/>
      <c r="Q98" s="2"/>
      <c r="R98" s="2"/>
      <c r="S98" s="2"/>
      <c r="T98" s="1"/>
      <c r="U98" s="1"/>
      <c r="V98" s="1"/>
      <c r="W98" s="1"/>
      <c r="X98" s="1"/>
      <c r="Y98" s="1"/>
      <c r="Z98" s="1"/>
    </row>
    <row r="99" spans="2:26" s="3" customFormat="1" ht="15.75" customHeight="1" x14ac:dyDescent="0.2">
      <c r="B99" s="186"/>
      <c r="C99" s="186"/>
      <c r="D99" s="186"/>
      <c r="E99" s="186"/>
      <c r="F99" s="186"/>
      <c r="G99" s="186"/>
      <c r="H99" s="186"/>
      <c r="I99" s="11"/>
      <c r="M99" s="1"/>
      <c r="N99" s="1"/>
      <c r="O99" s="1"/>
      <c r="P99" s="2"/>
      <c r="Q99" s="2"/>
      <c r="R99" s="2"/>
      <c r="S99" s="2"/>
      <c r="T99" s="1"/>
      <c r="U99" s="1"/>
      <c r="V99" s="1"/>
      <c r="W99" s="1"/>
      <c r="X99" s="1"/>
      <c r="Y99" s="1"/>
      <c r="Z99" s="1"/>
    </row>
    <row r="100" spans="2:26" s="3" customFormat="1" ht="33" customHeight="1" x14ac:dyDescent="0.2">
      <c r="B100" s="175" t="s">
        <v>12</v>
      </c>
      <c r="C100" s="175"/>
      <c r="D100" s="175"/>
      <c r="E100" s="175"/>
      <c r="F100" s="175"/>
      <c r="G100" s="175"/>
      <c r="H100" s="175"/>
      <c r="I100" s="11"/>
      <c r="M100" s="1"/>
      <c r="N100" s="1"/>
      <c r="O100" s="1"/>
      <c r="P100" s="2"/>
      <c r="Q100" s="2"/>
      <c r="R100" s="2"/>
      <c r="S100" s="2"/>
      <c r="T100" s="1"/>
      <c r="U100" s="1"/>
      <c r="V100" s="1"/>
      <c r="W100" s="1"/>
      <c r="X100" s="1"/>
      <c r="Y100" s="1"/>
      <c r="Z100" s="1"/>
    </row>
    <row r="101" spans="2:26" s="4" customFormat="1" ht="33" customHeight="1" x14ac:dyDescent="0.2">
      <c r="B101" s="176" t="s">
        <v>1</v>
      </c>
      <c r="C101" s="176"/>
      <c r="E101" s="10"/>
      <c r="F101" s="10"/>
      <c r="G101" s="10"/>
      <c r="H101" s="10"/>
      <c r="I101" s="7"/>
      <c r="J101" s="3"/>
      <c r="K101" s="3"/>
      <c r="L101" s="3"/>
      <c r="M101" s="1"/>
      <c r="N101" s="1"/>
      <c r="O101" s="1"/>
      <c r="P101" s="2"/>
      <c r="Q101" s="2"/>
      <c r="R101" s="2"/>
      <c r="S101" s="2"/>
      <c r="T101" s="1"/>
      <c r="U101" s="1"/>
      <c r="V101" s="1"/>
      <c r="W101" s="1"/>
      <c r="X101" s="1"/>
      <c r="Y101" s="1"/>
      <c r="Z101" s="1"/>
    </row>
    <row r="102" spans="2:26" s="4" customFormat="1" ht="33" customHeight="1" x14ac:dyDescent="0.2">
      <c r="C102" s="9" t="str">
        <f>CONCATENATE(" $45.000"," + ($",G19,") =")</f>
        <v xml:space="preserve"> $45.000 + ($1.8375) =</v>
      </c>
      <c r="D102" s="6">
        <f>(45+G19)</f>
        <v>46.837499999999999</v>
      </c>
      <c r="E102" s="5"/>
      <c r="F102" s="5"/>
      <c r="G102" s="5"/>
      <c r="H102" s="5"/>
      <c r="I102" s="7"/>
      <c r="J102" s="3"/>
      <c r="K102" s="3"/>
      <c r="L102" s="3"/>
      <c r="M102" s="1"/>
      <c r="N102" s="1"/>
      <c r="O102" s="1"/>
      <c r="P102" s="2"/>
      <c r="Q102" s="2"/>
      <c r="R102" s="2"/>
      <c r="S102" s="2"/>
      <c r="T102" s="1"/>
      <c r="U102" s="1"/>
      <c r="V102" s="1"/>
      <c r="W102" s="1"/>
      <c r="X102" s="1"/>
      <c r="Y102" s="1"/>
      <c r="Z102" s="1"/>
    </row>
    <row r="103" spans="2:26" s="4" customFormat="1" ht="33" hidden="1" customHeight="1" x14ac:dyDescent="0.2">
      <c r="B103" s="176" t="s">
        <v>11</v>
      </c>
      <c r="C103" s="176"/>
      <c r="D103" s="18"/>
      <c r="E103" s="5"/>
      <c r="F103" s="5"/>
      <c r="G103" s="5"/>
      <c r="H103" s="5"/>
      <c r="I103" s="7"/>
      <c r="J103" s="3"/>
      <c r="K103" s="3"/>
      <c r="L103" s="3"/>
      <c r="M103" s="1"/>
      <c r="N103" s="1"/>
      <c r="O103" s="1"/>
      <c r="P103" s="2"/>
      <c r="Q103" s="2"/>
      <c r="R103" s="2"/>
      <c r="S103" s="2"/>
      <c r="T103" s="1"/>
      <c r="U103" s="1"/>
      <c r="V103" s="1"/>
      <c r="W103" s="1"/>
      <c r="X103" s="1"/>
      <c r="Y103" s="1"/>
      <c r="Z103" s="1"/>
    </row>
    <row r="104" spans="2:26" s="4" customFormat="1" ht="33" hidden="1" customHeight="1" x14ac:dyDescent="0.2">
      <c r="C104" s="17" t="str">
        <f>CONCATENATE(" $45.000"," x ",H42, " =")</f>
        <v xml:space="preserve"> $45.000 x 5.00% =</v>
      </c>
      <c r="D104" s="16">
        <f>(45*H42)</f>
        <v>2.25</v>
      </c>
      <c r="E104" s="5"/>
      <c r="F104" s="5"/>
      <c r="G104" s="5"/>
      <c r="H104" s="5"/>
      <c r="I104" s="7"/>
      <c r="J104" s="3"/>
      <c r="K104" s="3"/>
      <c r="L104" s="3"/>
      <c r="M104" s="1"/>
      <c r="N104" s="1"/>
      <c r="O104" s="1"/>
      <c r="P104" s="2"/>
      <c r="Q104" s="2"/>
      <c r="R104" s="2"/>
      <c r="S104" s="2"/>
      <c r="T104" s="1"/>
      <c r="U104" s="1"/>
      <c r="V104" s="1"/>
      <c r="W104" s="1"/>
      <c r="X104" s="1"/>
      <c r="Y104" s="1"/>
      <c r="Z104" s="1"/>
    </row>
    <row r="105" spans="2:26" s="4" customFormat="1" ht="33" hidden="1" customHeight="1" x14ac:dyDescent="0.2">
      <c r="C105" s="187" t="str">
        <f>CONCATENATE("$",D104," x 96.25% (Difference of 100% Material Minus Total % Asphalt + Fuel Allowance) =")</f>
        <v>$2.25 x 96.25% (Difference of 100% Material Minus Total % Asphalt + Fuel Allowance) =</v>
      </c>
      <c r="D105" s="187"/>
      <c r="E105" s="187"/>
      <c r="F105" s="187"/>
      <c r="G105" s="187"/>
      <c r="H105" s="6">
        <f>(D104*96.25)/100</f>
        <v>2.1656249999999999</v>
      </c>
      <c r="I105" s="7"/>
      <c r="J105" s="3"/>
      <c r="K105" s="3"/>
      <c r="L105" s="3"/>
      <c r="M105" s="1"/>
      <c r="N105" s="1"/>
      <c r="O105" s="1">
        <f>D104*96.25/100</f>
        <v>2.1656249999999999</v>
      </c>
      <c r="P105" s="2"/>
      <c r="Q105" s="2"/>
      <c r="R105" s="2"/>
      <c r="S105" s="2"/>
      <c r="T105" s="1"/>
      <c r="U105" s="1"/>
      <c r="V105" s="1"/>
      <c r="W105" s="1"/>
      <c r="X105" s="1"/>
      <c r="Y105" s="1"/>
      <c r="Z105" s="1"/>
    </row>
    <row r="106" spans="2:26" s="4" customFormat="1" ht="33" hidden="1" customHeight="1" x14ac:dyDescent="0.2">
      <c r="B106" s="176" t="s">
        <v>10</v>
      </c>
      <c r="C106" s="176"/>
      <c r="D106" s="176"/>
      <c r="E106" s="176"/>
      <c r="F106" s="176"/>
      <c r="G106" s="5"/>
      <c r="H106" s="5"/>
      <c r="I106" s="7"/>
      <c r="J106" s="3"/>
      <c r="K106" s="3"/>
      <c r="L106" s="3"/>
      <c r="M106" s="1"/>
      <c r="N106" s="1"/>
      <c r="O106" s="1"/>
      <c r="P106" s="2"/>
      <c r="Q106" s="2"/>
      <c r="R106" s="2"/>
      <c r="S106" s="2"/>
      <c r="T106" s="1"/>
      <c r="U106" s="1"/>
      <c r="V106" s="1"/>
      <c r="W106" s="1"/>
      <c r="X106" s="1"/>
      <c r="Y106" s="1"/>
      <c r="Z106" s="1"/>
    </row>
    <row r="107" spans="2:26" s="4" customFormat="1" ht="33" hidden="1" customHeight="1" x14ac:dyDescent="0.2">
      <c r="C107" s="163" t="str">
        <f>CONCATENATE("$",D102," + $",H105, "  =")</f>
        <v>$46.8375 + $2.165625  =</v>
      </c>
      <c r="D107" s="13">
        <f>D102+H105</f>
        <v>49.003124999999997</v>
      </c>
      <c r="E107" s="5"/>
      <c r="F107" s="5"/>
      <c r="G107" s="5"/>
      <c r="H107" s="5"/>
      <c r="I107" s="7"/>
      <c r="J107" s="3"/>
      <c r="K107" s="12"/>
      <c r="L107" s="3"/>
      <c r="M107" s="1"/>
      <c r="N107" s="1"/>
      <c r="O107" s="1"/>
      <c r="P107" s="2"/>
      <c r="Q107" s="2"/>
      <c r="R107" s="2"/>
      <c r="S107" s="2"/>
      <c r="T107" s="1"/>
      <c r="U107" s="1"/>
      <c r="V107" s="1"/>
      <c r="W107" s="1"/>
      <c r="X107" s="1"/>
      <c r="Y107" s="1"/>
      <c r="Z107" s="1"/>
    </row>
    <row r="108" spans="2:26" ht="29.25" customHeight="1" thickBot="1" x14ac:dyDescent="0.25">
      <c r="I108" s="11"/>
    </row>
    <row r="109" spans="2:26" ht="43.5" customHeight="1" thickBot="1" x14ac:dyDescent="0.25">
      <c r="B109" s="188" t="s">
        <v>9</v>
      </c>
      <c r="C109" s="189"/>
      <c r="D109" s="189"/>
      <c r="E109" s="189"/>
      <c r="F109" s="189"/>
      <c r="G109" s="189"/>
      <c r="H109" s="190"/>
      <c r="I109" s="11"/>
    </row>
    <row r="110" spans="2:26" ht="21.75" customHeight="1" x14ac:dyDescent="0.2">
      <c r="B110" s="186"/>
      <c r="C110" s="186"/>
      <c r="D110" s="186"/>
      <c r="E110" s="186"/>
      <c r="F110" s="186"/>
      <c r="G110" s="186"/>
      <c r="H110" s="186"/>
      <c r="I110" s="11"/>
    </row>
    <row r="111" spans="2:26" ht="21.75" customHeight="1" x14ac:dyDescent="0.2">
      <c r="B111" s="191" t="s">
        <v>8</v>
      </c>
      <c r="C111" s="191"/>
      <c r="D111" s="191"/>
      <c r="E111" s="191"/>
      <c r="F111" s="191"/>
      <c r="G111" s="191"/>
      <c r="H111" s="191"/>
      <c r="I111" s="11"/>
    </row>
    <row r="112" spans="2:26" ht="14.25" customHeight="1" thickBot="1" x14ac:dyDescent="0.25">
      <c r="B112" s="186"/>
      <c r="C112" s="186"/>
      <c r="D112" s="186"/>
      <c r="E112" s="186"/>
      <c r="F112" s="186"/>
      <c r="G112" s="186"/>
      <c r="H112" s="186"/>
      <c r="I112" s="11"/>
    </row>
    <row r="113" spans="2:26" ht="46.5" customHeight="1" x14ac:dyDescent="0.2">
      <c r="B113" s="178" t="s">
        <v>7</v>
      </c>
      <c r="C113" s="180" t="s">
        <v>6</v>
      </c>
      <c r="D113" s="182" t="s">
        <v>5</v>
      </c>
      <c r="E113" s="180" t="s">
        <v>4</v>
      </c>
      <c r="F113" s="180"/>
      <c r="G113" s="180" t="s">
        <v>3</v>
      </c>
      <c r="H113" s="184"/>
      <c r="I113" s="11"/>
    </row>
    <row r="114" spans="2:26" ht="46.5" customHeight="1" thickBot="1" x14ac:dyDescent="0.25">
      <c r="B114" s="179"/>
      <c r="C114" s="181"/>
      <c r="D114" s="183"/>
      <c r="E114" s="181"/>
      <c r="F114" s="181"/>
      <c r="G114" s="181"/>
      <c r="H114" s="185"/>
      <c r="I114" s="11"/>
    </row>
    <row r="115" spans="2:26" ht="18.75" customHeight="1" x14ac:dyDescent="0.2">
      <c r="B115" s="186"/>
      <c r="C115" s="186"/>
      <c r="D115" s="186"/>
      <c r="E115" s="186"/>
      <c r="F115" s="186"/>
      <c r="G115" s="186"/>
      <c r="H115" s="186"/>
      <c r="I115" s="11"/>
    </row>
    <row r="116" spans="2:26" ht="33" customHeight="1" x14ac:dyDescent="0.2">
      <c r="B116" s="175" t="s">
        <v>2</v>
      </c>
      <c r="C116" s="175"/>
      <c r="D116" s="175"/>
      <c r="E116" s="175"/>
      <c r="F116" s="175"/>
      <c r="G116" s="175"/>
      <c r="H116" s="175"/>
      <c r="I116" s="11"/>
    </row>
    <row r="117" spans="2:26" s="4" customFormat="1" ht="33" customHeight="1" x14ac:dyDescent="0.2">
      <c r="B117" s="176" t="s">
        <v>1</v>
      </c>
      <c r="C117" s="176"/>
      <c r="E117" s="10"/>
      <c r="F117" s="10"/>
      <c r="G117" s="10"/>
      <c r="H117" s="10"/>
      <c r="I117" s="7"/>
      <c r="J117" s="3"/>
      <c r="K117" s="3"/>
      <c r="L117" s="3"/>
      <c r="M117" s="1"/>
      <c r="N117" s="1"/>
      <c r="O117" s="1"/>
      <c r="P117" s="2"/>
      <c r="Q117" s="2"/>
      <c r="R117" s="2"/>
      <c r="S117" s="2"/>
      <c r="T117" s="1"/>
      <c r="U117" s="1"/>
      <c r="V117" s="1"/>
      <c r="W117" s="1"/>
      <c r="X117" s="1"/>
      <c r="Y117" s="1"/>
      <c r="Z117" s="1"/>
    </row>
    <row r="118" spans="2:26" s="4" customFormat="1" ht="33" customHeight="1" x14ac:dyDescent="0.2">
      <c r="C118" s="9" t="str">
        <f>CONCATENATE(" $45.000"," + ($",G57,") =")</f>
        <v xml:space="preserve"> $45.000 + ($3.43) =</v>
      </c>
      <c r="D118" s="6">
        <f>(45+G57)</f>
        <v>48.43</v>
      </c>
      <c r="E118" s="5"/>
      <c r="F118" s="5"/>
      <c r="G118" s="5"/>
      <c r="H118" s="5"/>
      <c r="I118" s="7"/>
      <c r="J118" s="3"/>
      <c r="K118" s="3"/>
      <c r="L118" s="3"/>
      <c r="M118" s="1"/>
      <c r="N118" s="1"/>
      <c r="O118" s="1"/>
      <c r="P118" s="2"/>
      <c r="Q118" s="2"/>
      <c r="R118" s="2"/>
      <c r="S118" s="2"/>
      <c r="T118" s="1"/>
      <c r="U118" s="1"/>
      <c r="V118" s="1"/>
      <c r="W118" s="1"/>
      <c r="X118" s="1"/>
      <c r="Y118" s="1"/>
      <c r="Z118" s="1"/>
    </row>
    <row r="119" spans="2:26" s="4" customFormat="1" ht="40.5" customHeight="1" x14ac:dyDescent="0.25">
      <c r="B119" s="177" t="s">
        <v>0</v>
      </c>
      <c r="C119" s="177"/>
      <c r="D119" s="8">
        <f>D118</f>
        <v>48.43</v>
      </c>
      <c r="E119" s="5"/>
      <c r="F119" s="5"/>
      <c r="G119" s="5"/>
      <c r="H119" s="5"/>
      <c r="I119" s="7"/>
      <c r="J119" s="3"/>
      <c r="K119" s="3"/>
      <c r="L119" s="3"/>
      <c r="M119" s="1"/>
      <c r="N119" s="1"/>
      <c r="O119" s="1"/>
      <c r="P119" s="2"/>
      <c r="Q119" s="2"/>
      <c r="R119" s="2"/>
      <c r="S119" s="2"/>
      <c r="T119" s="1"/>
      <c r="U119" s="1"/>
      <c r="V119" s="1"/>
      <c r="W119" s="1"/>
      <c r="X119" s="1"/>
      <c r="Y119" s="1"/>
      <c r="Z119" s="1"/>
    </row>
    <row r="120" spans="2:26" s="4" customFormat="1" ht="33" customHeight="1" x14ac:dyDescent="0.2">
      <c r="D120" s="6"/>
      <c r="E120" s="5"/>
      <c r="F120" s="5"/>
      <c r="G120" s="5"/>
      <c r="H120" s="5"/>
      <c r="J120" s="3"/>
      <c r="K120" s="3"/>
      <c r="L120" s="3"/>
      <c r="M120" s="1"/>
      <c r="N120" s="1"/>
      <c r="O120" s="1"/>
      <c r="P120" s="2"/>
      <c r="Q120" s="2"/>
      <c r="R120" s="2"/>
      <c r="S120" s="2"/>
      <c r="T120" s="1"/>
      <c r="U120" s="1"/>
      <c r="V120" s="1"/>
      <c r="W120" s="1"/>
      <c r="X120" s="1"/>
      <c r="Y120" s="1"/>
      <c r="Z120" s="1"/>
    </row>
    <row r="123" spans="2:26" ht="50.25" customHeight="1" x14ac:dyDescent="0.2"/>
    <row r="124" spans="2:26" ht="56.25" customHeight="1" x14ac:dyDescent="0.2"/>
    <row r="125" spans="2:26" ht="18" customHeight="1" x14ac:dyDescent="0.2"/>
    <row r="126" spans="2:26" ht="18" customHeight="1" x14ac:dyDescent="0.2"/>
    <row r="127" spans="2:26" ht="18" customHeight="1" x14ac:dyDescent="0.2"/>
    <row r="128" spans="2:26"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sheetData>
  <sheetProtection algorithmName="SHA-512" hashValue="67nFYRnDgiBvgu3Z+NWI0Q71Yd8SmQhXKIX6EKkDA34L1NDEiwpH0t4JzDbZmWDvnBCOMLTAZBIbuvoWBuH0aA==" saltValue="e9aKh1H/QNGI10C/Ud4mbg==" spinCount="100000" sheet="1" formatColumns="0" formatRows="0" selectLockedCells="1"/>
  <mergeCells count="122">
    <mergeCell ref="B116:H116"/>
    <mergeCell ref="B117:C117"/>
    <mergeCell ref="B119:C119"/>
    <mergeCell ref="B113:B114"/>
    <mergeCell ref="C113:C114"/>
    <mergeCell ref="D113:D114"/>
    <mergeCell ref="E113:F114"/>
    <mergeCell ref="G113:H114"/>
    <mergeCell ref="B115:H115"/>
    <mergeCell ref="C105:G105"/>
    <mergeCell ref="B106:F106"/>
    <mergeCell ref="B109:H109"/>
    <mergeCell ref="B110:H110"/>
    <mergeCell ref="B111:H111"/>
    <mergeCell ref="B112:H112"/>
    <mergeCell ref="B97:H97"/>
    <mergeCell ref="B98:H98"/>
    <mergeCell ref="B99:H99"/>
    <mergeCell ref="B100:H100"/>
    <mergeCell ref="B101:C101"/>
    <mergeCell ref="B103:C103"/>
    <mergeCell ref="B92:H92"/>
    <mergeCell ref="B93:H93"/>
    <mergeCell ref="B94:H94"/>
    <mergeCell ref="B95:B96"/>
    <mergeCell ref="C95:C96"/>
    <mergeCell ref="D95:D96"/>
    <mergeCell ref="E95:F96"/>
    <mergeCell ref="G95:H96"/>
    <mergeCell ref="B85:H85"/>
    <mergeCell ref="B86:E86"/>
    <mergeCell ref="B87:H87"/>
    <mergeCell ref="B88:E88"/>
    <mergeCell ref="B89:H89"/>
    <mergeCell ref="B91:H91"/>
    <mergeCell ref="B77:H77"/>
    <mergeCell ref="B78:E78"/>
    <mergeCell ref="B79:H79"/>
    <mergeCell ref="B81:H81"/>
    <mergeCell ref="B82:H82"/>
    <mergeCell ref="B84:E84"/>
    <mergeCell ref="B70:C70"/>
    <mergeCell ref="B71:E71"/>
    <mergeCell ref="B72:H72"/>
    <mergeCell ref="B73:E73"/>
    <mergeCell ref="B74:H74"/>
    <mergeCell ref="B75:E75"/>
    <mergeCell ref="B64:E64"/>
    <mergeCell ref="B65:H65"/>
    <mergeCell ref="B66:E66"/>
    <mergeCell ref="B67:H67"/>
    <mergeCell ref="B68:E68"/>
    <mergeCell ref="G56:H56"/>
    <mergeCell ref="G57:H57"/>
    <mergeCell ref="G58:H58"/>
    <mergeCell ref="G59:H59"/>
    <mergeCell ref="B61:H61"/>
    <mergeCell ref="B62:H62"/>
    <mergeCell ref="H42:H52"/>
    <mergeCell ref="B55:H55"/>
    <mergeCell ref="P30:P32"/>
    <mergeCell ref="Q30:Q32"/>
    <mergeCell ref="B31:H31"/>
    <mergeCell ref="B32:H32"/>
    <mergeCell ref="B33:H33"/>
    <mergeCell ref="B34:H34"/>
    <mergeCell ref="B63:C63"/>
    <mergeCell ref="G27:H27"/>
    <mergeCell ref="P27:P29"/>
    <mergeCell ref="Q27:Q29"/>
    <mergeCell ref="G28:H28"/>
    <mergeCell ref="G29:H29"/>
    <mergeCell ref="B35:H35"/>
    <mergeCell ref="D36:E36"/>
    <mergeCell ref="B38:D38"/>
    <mergeCell ref="B40:H40"/>
    <mergeCell ref="G21:H21"/>
    <mergeCell ref="P21:P23"/>
    <mergeCell ref="Q21:Q23"/>
    <mergeCell ref="G22:H22"/>
    <mergeCell ref="G23:H23"/>
    <mergeCell ref="G24:H24"/>
    <mergeCell ref="P24:P26"/>
    <mergeCell ref="Q24:Q26"/>
    <mergeCell ref="G25:H25"/>
    <mergeCell ref="G26:H26"/>
    <mergeCell ref="P16:P17"/>
    <mergeCell ref="Q16:Q17"/>
    <mergeCell ref="B17:H17"/>
    <mergeCell ref="B10:C10"/>
    <mergeCell ref="D10:F10"/>
    <mergeCell ref="P10:P12"/>
    <mergeCell ref="Q10:Q12"/>
    <mergeCell ref="G18:H18"/>
    <mergeCell ref="P18:P20"/>
    <mergeCell ref="Q18:Q20"/>
    <mergeCell ref="G19:H19"/>
    <mergeCell ref="G20:H20"/>
    <mergeCell ref="B1:D1"/>
    <mergeCell ref="C3:E3"/>
    <mergeCell ref="G3:H3"/>
    <mergeCell ref="C4:E4"/>
    <mergeCell ref="G4:H4"/>
    <mergeCell ref="B6:E6"/>
    <mergeCell ref="F6:G6"/>
    <mergeCell ref="S10:S29"/>
    <mergeCell ref="B11:H11"/>
    <mergeCell ref="B12:E12"/>
    <mergeCell ref="B13:H13"/>
    <mergeCell ref="J13:K13"/>
    <mergeCell ref="P13:P15"/>
    <mergeCell ref="M6:N8"/>
    <mergeCell ref="P6:S7"/>
    <mergeCell ref="B7:E7"/>
    <mergeCell ref="B8:H8"/>
    <mergeCell ref="P8:S8"/>
    <mergeCell ref="B9:H9"/>
    <mergeCell ref="J9:K9"/>
    <mergeCell ref="Q13:Q15"/>
    <mergeCell ref="B14:H14"/>
    <mergeCell ref="B15:H15"/>
    <mergeCell ref="B16:H16"/>
  </mergeCells>
  <dataValidations count="8">
    <dataValidation type="list" allowBlank="1" showInputMessage="1" showErrorMessage="1" sqref="K21 WVQ983001 WLU983001 WBY983001 VSC983001 VIG983001 UYK983001 UOO983001 UES983001 TUW983001 TLA983001 TBE983001 SRI983001 SHM983001 RXQ983001 RNU983001 RDY983001 QUC983001 QKG983001 QAK983001 PQO983001 PGS983001 OWW983001 ONA983001 ODE983001 NTI983001 NJM983001 MZQ983001 MPU983001 MFY983001 LWC983001 LMG983001 LCK983001 KSO983001 KIS983001 JYW983001 JPA983001 JFE983001 IVI983001 ILM983001 IBQ983001 HRU983001 HHY983001 GYC983001 GOG983001 GEK983001 FUO983001 FKS983001 FAW983001 ERA983001 EHE983001 DXI983001 DNM983001 DDQ983001 CTU983001 CJY983001 CAC983001 BQG983001 BGK983001 AWO983001 AMS983001 ACW983001 TA983001 JE983001 K982915 WVQ917465 WLU917465 WBY917465 VSC917465 VIG917465 UYK917465 UOO917465 UES917465 TUW917465 TLA917465 TBE917465 SRI917465 SHM917465 RXQ917465 RNU917465 RDY917465 QUC917465 QKG917465 QAK917465 PQO917465 PGS917465 OWW917465 ONA917465 ODE917465 NTI917465 NJM917465 MZQ917465 MPU917465 MFY917465 LWC917465 LMG917465 LCK917465 KSO917465 KIS917465 JYW917465 JPA917465 JFE917465 IVI917465 ILM917465 IBQ917465 HRU917465 HHY917465 GYC917465 GOG917465 GEK917465 FUO917465 FKS917465 FAW917465 ERA917465 EHE917465 DXI917465 DNM917465 DDQ917465 CTU917465 CJY917465 CAC917465 BQG917465 BGK917465 AWO917465 AMS917465 ACW917465 TA917465 JE917465 K917379 WVQ851929 WLU851929 WBY851929 VSC851929 VIG851929 UYK851929 UOO851929 UES851929 TUW851929 TLA851929 TBE851929 SRI851929 SHM851929 RXQ851929 RNU851929 RDY851929 QUC851929 QKG851929 QAK851929 PQO851929 PGS851929 OWW851929 ONA851929 ODE851929 NTI851929 NJM851929 MZQ851929 MPU851929 MFY851929 LWC851929 LMG851929 LCK851929 KSO851929 KIS851929 JYW851929 JPA851929 JFE851929 IVI851929 ILM851929 IBQ851929 HRU851929 HHY851929 GYC851929 GOG851929 GEK851929 FUO851929 FKS851929 FAW851929 ERA851929 EHE851929 DXI851929 DNM851929 DDQ851929 CTU851929 CJY851929 CAC851929 BQG851929 BGK851929 AWO851929 AMS851929 ACW851929 TA851929 JE851929 K851843 WVQ786393 WLU786393 WBY786393 VSC786393 VIG786393 UYK786393 UOO786393 UES786393 TUW786393 TLA786393 TBE786393 SRI786393 SHM786393 RXQ786393 RNU786393 RDY786393 QUC786393 QKG786393 QAK786393 PQO786393 PGS786393 OWW786393 ONA786393 ODE786393 NTI786393 NJM786393 MZQ786393 MPU786393 MFY786393 LWC786393 LMG786393 LCK786393 KSO786393 KIS786393 JYW786393 JPA786393 JFE786393 IVI786393 ILM786393 IBQ786393 HRU786393 HHY786393 GYC786393 GOG786393 GEK786393 FUO786393 FKS786393 FAW786393 ERA786393 EHE786393 DXI786393 DNM786393 DDQ786393 CTU786393 CJY786393 CAC786393 BQG786393 BGK786393 AWO786393 AMS786393 ACW786393 TA786393 JE786393 K786307 WVQ720857 WLU720857 WBY720857 VSC720857 VIG720857 UYK720857 UOO720857 UES720857 TUW720857 TLA720857 TBE720857 SRI720857 SHM720857 RXQ720857 RNU720857 RDY720857 QUC720857 QKG720857 QAK720857 PQO720857 PGS720857 OWW720857 ONA720857 ODE720857 NTI720857 NJM720857 MZQ720857 MPU720857 MFY720857 LWC720857 LMG720857 LCK720857 KSO720857 KIS720857 JYW720857 JPA720857 JFE720857 IVI720857 ILM720857 IBQ720857 HRU720857 HHY720857 GYC720857 GOG720857 GEK720857 FUO720857 FKS720857 FAW720857 ERA720857 EHE720857 DXI720857 DNM720857 DDQ720857 CTU720857 CJY720857 CAC720857 BQG720857 BGK720857 AWO720857 AMS720857 ACW720857 TA720857 JE720857 K720771 WVQ655321 WLU655321 WBY655321 VSC655321 VIG655321 UYK655321 UOO655321 UES655321 TUW655321 TLA655321 TBE655321 SRI655321 SHM655321 RXQ655321 RNU655321 RDY655321 QUC655321 QKG655321 QAK655321 PQO655321 PGS655321 OWW655321 ONA655321 ODE655321 NTI655321 NJM655321 MZQ655321 MPU655321 MFY655321 LWC655321 LMG655321 LCK655321 KSO655321 KIS655321 JYW655321 JPA655321 JFE655321 IVI655321 ILM655321 IBQ655321 HRU655321 HHY655321 GYC655321 GOG655321 GEK655321 FUO655321 FKS655321 FAW655321 ERA655321 EHE655321 DXI655321 DNM655321 DDQ655321 CTU655321 CJY655321 CAC655321 BQG655321 BGK655321 AWO655321 AMS655321 ACW655321 TA655321 JE655321 K655235 WVQ589785 WLU589785 WBY589785 VSC589785 VIG589785 UYK589785 UOO589785 UES589785 TUW589785 TLA589785 TBE589785 SRI589785 SHM589785 RXQ589785 RNU589785 RDY589785 QUC589785 QKG589785 QAK589785 PQO589785 PGS589785 OWW589785 ONA589785 ODE589785 NTI589785 NJM589785 MZQ589785 MPU589785 MFY589785 LWC589785 LMG589785 LCK589785 KSO589785 KIS589785 JYW589785 JPA589785 JFE589785 IVI589785 ILM589785 IBQ589785 HRU589785 HHY589785 GYC589785 GOG589785 GEK589785 FUO589785 FKS589785 FAW589785 ERA589785 EHE589785 DXI589785 DNM589785 DDQ589785 CTU589785 CJY589785 CAC589785 BQG589785 BGK589785 AWO589785 AMS589785 ACW589785 TA589785 JE589785 K589699 WVQ524249 WLU524249 WBY524249 VSC524249 VIG524249 UYK524249 UOO524249 UES524249 TUW524249 TLA524249 TBE524249 SRI524249 SHM524249 RXQ524249 RNU524249 RDY524249 QUC524249 QKG524249 QAK524249 PQO524249 PGS524249 OWW524249 ONA524249 ODE524249 NTI524249 NJM524249 MZQ524249 MPU524249 MFY524249 LWC524249 LMG524249 LCK524249 KSO524249 KIS524249 JYW524249 JPA524249 JFE524249 IVI524249 ILM524249 IBQ524249 HRU524249 HHY524249 GYC524249 GOG524249 GEK524249 FUO524249 FKS524249 FAW524249 ERA524249 EHE524249 DXI524249 DNM524249 DDQ524249 CTU524249 CJY524249 CAC524249 BQG524249 BGK524249 AWO524249 AMS524249 ACW524249 TA524249 JE524249 K524163 WVQ458713 WLU458713 WBY458713 VSC458713 VIG458713 UYK458713 UOO458713 UES458713 TUW458713 TLA458713 TBE458713 SRI458713 SHM458713 RXQ458713 RNU458713 RDY458713 QUC458713 QKG458713 QAK458713 PQO458713 PGS458713 OWW458713 ONA458713 ODE458713 NTI458713 NJM458713 MZQ458713 MPU458713 MFY458713 LWC458713 LMG458713 LCK458713 KSO458713 KIS458713 JYW458713 JPA458713 JFE458713 IVI458713 ILM458713 IBQ458713 HRU458713 HHY458713 GYC458713 GOG458713 GEK458713 FUO458713 FKS458713 FAW458713 ERA458713 EHE458713 DXI458713 DNM458713 DDQ458713 CTU458713 CJY458713 CAC458713 BQG458713 BGK458713 AWO458713 AMS458713 ACW458713 TA458713 JE458713 K458627 WVQ393177 WLU393177 WBY393177 VSC393177 VIG393177 UYK393177 UOO393177 UES393177 TUW393177 TLA393177 TBE393177 SRI393177 SHM393177 RXQ393177 RNU393177 RDY393177 QUC393177 QKG393177 QAK393177 PQO393177 PGS393177 OWW393177 ONA393177 ODE393177 NTI393177 NJM393177 MZQ393177 MPU393177 MFY393177 LWC393177 LMG393177 LCK393177 KSO393177 KIS393177 JYW393177 JPA393177 JFE393177 IVI393177 ILM393177 IBQ393177 HRU393177 HHY393177 GYC393177 GOG393177 GEK393177 FUO393177 FKS393177 FAW393177 ERA393177 EHE393177 DXI393177 DNM393177 DDQ393177 CTU393177 CJY393177 CAC393177 BQG393177 BGK393177 AWO393177 AMS393177 ACW393177 TA393177 JE393177 K393091 WVQ327641 WLU327641 WBY327641 VSC327641 VIG327641 UYK327641 UOO327641 UES327641 TUW327641 TLA327641 TBE327641 SRI327641 SHM327641 RXQ327641 RNU327641 RDY327641 QUC327641 QKG327641 QAK327641 PQO327641 PGS327641 OWW327641 ONA327641 ODE327641 NTI327641 NJM327641 MZQ327641 MPU327641 MFY327641 LWC327641 LMG327641 LCK327641 KSO327641 KIS327641 JYW327641 JPA327641 JFE327641 IVI327641 ILM327641 IBQ327641 HRU327641 HHY327641 GYC327641 GOG327641 GEK327641 FUO327641 FKS327641 FAW327641 ERA327641 EHE327641 DXI327641 DNM327641 DDQ327641 CTU327641 CJY327641 CAC327641 BQG327641 BGK327641 AWO327641 AMS327641 ACW327641 TA327641 JE327641 K327555 WVQ262105 WLU262105 WBY262105 VSC262105 VIG262105 UYK262105 UOO262105 UES262105 TUW262105 TLA262105 TBE262105 SRI262105 SHM262105 RXQ262105 RNU262105 RDY262105 QUC262105 QKG262105 QAK262105 PQO262105 PGS262105 OWW262105 ONA262105 ODE262105 NTI262105 NJM262105 MZQ262105 MPU262105 MFY262105 LWC262105 LMG262105 LCK262105 KSO262105 KIS262105 JYW262105 JPA262105 JFE262105 IVI262105 ILM262105 IBQ262105 HRU262105 HHY262105 GYC262105 GOG262105 GEK262105 FUO262105 FKS262105 FAW262105 ERA262105 EHE262105 DXI262105 DNM262105 DDQ262105 CTU262105 CJY262105 CAC262105 BQG262105 BGK262105 AWO262105 AMS262105 ACW262105 TA262105 JE262105 K262019 WVQ196569 WLU196569 WBY196569 VSC196569 VIG196569 UYK196569 UOO196569 UES196569 TUW196569 TLA196569 TBE196569 SRI196569 SHM196569 RXQ196569 RNU196569 RDY196569 QUC196569 QKG196569 QAK196569 PQO196569 PGS196569 OWW196569 ONA196569 ODE196569 NTI196569 NJM196569 MZQ196569 MPU196569 MFY196569 LWC196569 LMG196569 LCK196569 KSO196569 KIS196569 JYW196569 JPA196569 JFE196569 IVI196569 ILM196569 IBQ196569 HRU196569 HHY196569 GYC196569 GOG196569 GEK196569 FUO196569 FKS196569 FAW196569 ERA196569 EHE196569 DXI196569 DNM196569 DDQ196569 CTU196569 CJY196569 CAC196569 BQG196569 BGK196569 AWO196569 AMS196569 ACW196569 TA196569 JE196569 K196483 WVQ131033 WLU131033 WBY131033 VSC131033 VIG131033 UYK131033 UOO131033 UES131033 TUW131033 TLA131033 TBE131033 SRI131033 SHM131033 RXQ131033 RNU131033 RDY131033 QUC131033 QKG131033 QAK131033 PQO131033 PGS131033 OWW131033 ONA131033 ODE131033 NTI131033 NJM131033 MZQ131033 MPU131033 MFY131033 LWC131033 LMG131033 LCK131033 KSO131033 KIS131033 JYW131033 JPA131033 JFE131033 IVI131033 ILM131033 IBQ131033 HRU131033 HHY131033 GYC131033 GOG131033 GEK131033 FUO131033 FKS131033 FAW131033 ERA131033 EHE131033 DXI131033 DNM131033 DDQ131033 CTU131033 CJY131033 CAC131033 BQG131033 BGK131033 AWO131033 AMS131033 ACW131033 TA131033 JE131033 K130947 WVQ65497 WLU65497 WBY65497 VSC65497 VIG65497 UYK65497 UOO65497 UES65497 TUW65497 TLA65497 TBE65497 SRI65497 SHM65497 RXQ65497 RNU65497 RDY65497 QUC65497 QKG65497 QAK65497 PQO65497 PGS65497 OWW65497 ONA65497 ODE65497 NTI65497 NJM65497 MZQ65497 MPU65497 MFY65497 LWC65497 LMG65497 LCK65497 KSO65497 KIS65497 JYW65497 JPA65497 JFE65497 IVI65497 ILM65497 IBQ65497 HRU65497 HHY65497 GYC65497 GOG65497 GEK65497 FUO65497 FKS65497 FAW65497 ERA65497 EHE65497 DXI65497 DNM65497 DDQ65497 CTU65497 CJY65497 CAC65497 BQG65497 BGK65497 AWO65497 AMS65497 ACW65497 TA65497 JE65497 K65411 WVQ16 WLU16 WBY16 VSC16 VIG16 UYK16 UOO16 UES16 TUW16 TLA16 TBE16 SRI16 SHM16 RXQ16 RNU16 RDY16 QUC16 QKG16 QAK16 PQO16 PGS16 OWW16 ONA16 ODE16 NTI16 NJM16 MZQ16 MPU16 MFY16 LWC16 LMG16 LCK16 KSO16 KIS16 JYW16 JPA16 JFE16 IVI16 ILM16 IBQ16 HRU16 HHY16 GYC16 GOG16 GEK16 FUO16 FKS16 FAW16 ERA16 EHE16 DXI16 DNM16 DDQ16 CTU16 CJY16 CAC16 BQG16 BGK16 AWO16 AMS16 ACW16 TA16 JE16" xr:uid="{15114CF4-0C55-4700-AF0C-9A4E94B810B3}">
      <formula1>$R$10:$R$33</formula1>
    </dataValidation>
    <dataValidation type="list" allowBlank="1" showInputMessage="1" showErrorMessage="1" sqref="JE12 WVQ982997 WLU982997 WBY982997 VSC982997 VIG982997 UYK982997 UOO982997 UES982997 TUW982997 TLA982997 TBE982997 SRI982997 SHM982997 RXQ982997 RNU982997 RDY982997 QUC982997 QKG982997 QAK982997 PQO982997 PGS982997 OWW982997 ONA982997 ODE982997 NTI982997 NJM982997 MZQ982997 MPU982997 MFY982997 LWC982997 LMG982997 LCK982997 KSO982997 KIS982997 JYW982997 JPA982997 JFE982997 IVI982997 ILM982997 IBQ982997 HRU982997 HHY982997 GYC982997 GOG982997 GEK982997 FUO982997 FKS982997 FAW982997 ERA982997 EHE982997 DXI982997 DNM982997 DDQ982997 CTU982997 CJY982997 CAC982997 BQG982997 BGK982997 AWO982997 AMS982997 ACW982997 TA982997 JE982997 K982911 WVQ917461 WLU917461 WBY917461 VSC917461 VIG917461 UYK917461 UOO917461 UES917461 TUW917461 TLA917461 TBE917461 SRI917461 SHM917461 RXQ917461 RNU917461 RDY917461 QUC917461 QKG917461 QAK917461 PQO917461 PGS917461 OWW917461 ONA917461 ODE917461 NTI917461 NJM917461 MZQ917461 MPU917461 MFY917461 LWC917461 LMG917461 LCK917461 KSO917461 KIS917461 JYW917461 JPA917461 JFE917461 IVI917461 ILM917461 IBQ917461 HRU917461 HHY917461 GYC917461 GOG917461 GEK917461 FUO917461 FKS917461 FAW917461 ERA917461 EHE917461 DXI917461 DNM917461 DDQ917461 CTU917461 CJY917461 CAC917461 BQG917461 BGK917461 AWO917461 AMS917461 ACW917461 TA917461 JE917461 K917375 WVQ851925 WLU851925 WBY851925 VSC851925 VIG851925 UYK851925 UOO851925 UES851925 TUW851925 TLA851925 TBE851925 SRI851925 SHM851925 RXQ851925 RNU851925 RDY851925 QUC851925 QKG851925 QAK851925 PQO851925 PGS851925 OWW851925 ONA851925 ODE851925 NTI851925 NJM851925 MZQ851925 MPU851925 MFY851925 LWC851925 LMG851925 LCK851925 KSO851925 KIS851925 JYW851925 JPA851925 JFE851925 IVI851925 ILM851925 IBQ851925 HRU851925 HHY851925 GYC851925 GOG851925 GEK851925 FUO851925 FKS851925 FAW851925 ERA851925 EHE851925 DXI851925 DNM851925 DDQ851925 CTU851925 CJY851925 CAC851925 BQG851925 BGK851925 AWO851925 AMS851925 ACW851925 TA851925 JE851925 K851839 WVQ786389 WLU786389 WBY786389 VSC786389 VIG786389 UYK786389 UOO786389 UES786389 TUW786389 TLA786389 TBE786389 SRI786389 SHM786389 RXQ786389 RNU786389 RDY786389 QUC786389 QKG786389 QAK786389 PQO786389 PGS786389 OWW786389 ONA786389 ODE786389 NTI786389 NJM786389 MZQ786389 MPU786389 MFY786389 LWC786389 LMG786389 LCK786389 KSO786389 KIS786389 JYW786389 JPA786389 JFE786389 IVI786389 ILM786389 IBQ786389 HRU786389 HHY786389 GYC786389 GOG786389 GEK786389 FUO786389 FKS786389 FAW786389 ERA786389 EHE786389 DXI786389 DNM786389 DDQ786389 CTU786389 CJY786389 CAC786389 BQG786389 BGK786389 AWO786389 AMS786389 ACW786389 TA786389 JE786389 K786303 WVQ720853 WLU720853 WBY720853 VSC720853 VIG720853 UYK720853 UOO720853 UES720853 TUW720853 TLA720853 TBE720853 SRI720853 SHM720853 RXQ720853 RNU720853 RDY720853 QUC720853 QKG720853 QAK720853 PQO720853 PGS720853 OWW720853 ONA720853 ODE720853 NTI720853 NJM720853 MZQ720853 MPU720853 MFY720853 LWC720853 LMG720853 LCK720853 KSO720853 KIS720853 JYW720853 JPA720853 JFE720853 IVI720853 ILM720853 IBQ720853 HRU720853 HHY720853 GYC720853 GOG720853 GEK720853 FUO720853 FKS720853 FAW720853 ERA720853 EHE720853 DXI720853 DNM720853 DDQ720853 CTU720853 CJY720853 CAC720853 BQG720853 BGK720853 AWO720853 AMS720853 ACW720853 TA720853 JE720853 K720767 WVQ655317 WLU655317 WBY655317 VSC655317 VIG655317 UYK655317 UOO655317 UES655317 TUW655317 TLA655317 TBE655317 SRI655317 SHM655317 RXQ655317 RNU655317 RDY655317 QUC655317 QKG655317 QAK655317 PQO655317 PGS655317 OWW655317 ONA655317 ODE655317 NTI655317 NJM655317 MZQ655317 MPU655317 MFY655317 LWC655317 LMG655317 LCK655317 KSO655317 KIS655317 JYW655317 JPA655317 JFE655317 IVI655317 ILM655317 IBQ655317 HRU655317 HHY655317 GYC655317 GOG655317 GEK655317 FUO655317 FKS655317 FAW655317 ERA655317 EHE655317 DXI655317 DNM655317 DDQ655317 CTU655317 CJY655317 CAC655317 BQG655317 BGK655317 AWO655317 AMS655317 ACW655317 TA655317 JE655317 K655231 WVQ589781 WLU589781 WBY589781 VSC589781 VIG589781 UYK589781 UOO589781 UES589781 TUW589781 TLA589781 TBE589781 SRI589781 SHM589781 RXQ589781 RNU589781 RDY589781 QUC589781 QKG589781 QAK589781 PQO589781 PGS589781 OWW589781 ONA589781 ODE589781 NTI589781 NJM589781 MZQ589781 MPU589781 MFY589781 LWC589781 LMG589781 LCK589781 KSO589781 KIS589781 JYW589781 JPA589781 JFE589781 IVI589781 ILM589781 IBQ589781 HRU589781 HHY589781 GYC589781 GOG589781 GEK589781 FUO589781 FKS589781 FAW589781 ERA589781 EHE589781 DXI589781 DNM589781 DDQ589781 CTU589781 CJY589781 CAC589781 BQG589781 BGK589781 AWO589781 AMS589781 ACW589781 TA589781 JE589781 K589695 WVQ524245 WLU524245 WBY524245 VSC524245 VIG524245 UYK524245 UOO524245 UES524245 TUW524245 TLA524245 TBE524245 SRI524245 SHM524245 RXQ524245 RNU524245 RDY524245 QUC524245 QKG524245 QAK524245 PQO524245 PGS524245 OWW524245 ONA524245 ODE524245 NTI524245 NJM524245 MZQ524245 MPU524245 MFY524245 LWC524245 LMG524245 LCK524245 KSO524245 KIS524245 JYW524245 JPA524245 JFE524245 IVI524245 ILM524245 IBQ524245 HRU524245 HHY524245 GYC524245 GOG524245 GEK524245 FUO524245 FKS524245 FAW524245 ERA524245 EHE524245 DXI524245 DNM524245 DDQ524245 CTU524245 CJY524245 CAC524245 BQG524245 BGK524245 AWO524245 AMS524245 ACW524245 TA524245 JE524245 K524159 WVQ458709 WLU458709 WBY458709 VSC458709 VIG458709 UYK458709 UOO458709 UES458709 TUW458709 TLA458709 TBE458709 SRI458709 SHM458709 RXQ458709 RNU458709 RDY458709 QUC458709 QKG458709 QAK458709 PQO458709 PGS458709 OWW458709 ONA458709 ODE458709 NTI458709 NJM458709 MZQ458709 MPU458709 MFY458709 LWC458709 LMG458709 LCK458709 KSO458709 KIS458709 JYW458709 JPA458709 JFE458709 IVI458709 ILM458709 IBQ458709 HRU458709 HHY458709 GYC458709 GOG458709 GEK458709 FUO458709 FKS458709 FAW458709 ERA458709 EHE458709 DXI458709 DNM458709 DDQ458709 CTU458709 CJY458709 CAC458709 BQG458709 BGK458709 AWO458709 AMS458709 ACW458709 TA458709 JE458709 K458623 WVQ393173 WLU393173 WBY393173 VSC393173 VIG393173 UYK393173 UOO393173 UES393173 TUW393173 TLA393173 TBE393173 SRI393173 SHM393173 RXQ393173 RNU393173 RDY393173 QUC393173 QKG393173 QAK393173 PQO393173 PGS393173 OWW393173 ONA393173 ODE393173 NTI393173 NJM393173 MZQ393173 MPU393173 MFY393173 LWC393173 LMG393173 LCK393173 KSO393173 KIS393173 JYW393173 JPA393173 JFE393173 IVI393173 ILM393173 IBQ393173 HRU393173 HHY393173 GYC393173 GOG393173 GEK393173 FUO393173 FKS393173 FAW393173 ERA393173 EHE393173 DXI393173 DNM393173 DDQ393173 CTU393173 CJY393173 CAC393173 BQG393173 BGK393173 AWO393173 AMS393173 ACW393173 TA393173 JE393173 K393087 WVQ327637 WLU327637 WBY327637 VSC327637 VIG327637 UYK327637 UOO327637 UES327637 TUW327637 TLA327637 TBE327637 SRI327637 SHM327637 RXQ327637 RNU327637 RDY327637 QUC327637 QKG327637 QAK327637 PQO327637 PGS327637 OWW327637 ONA327637 ODE327637 NTI327637 NJM327637 MZQ327637 MPU327637 MFY327637 LWC327637 LMG327637 LCK327637 KSO327637 KIS327637 JYW327637 JPA327637 JFE327637 IVI327637 ILM327637 IBQ327637 HRU327637 HHY327637 GYC327637 GOG327637 GEK327637 FUO327637 FKS327637 FAW327637 ERA327637 EHE327637 DXI327637 DNM327637 DDQ327637 CTU327637 CJY327637 CAC327637 BQG327637 BGK327637 AWO327637 AMS327637 ACW327637 TA327637 JE327637 K327551 WVQ262101 WLU262101 WBY262101 VSC262101 VIG262101 UYK262101 UOO262101 UES262101 TUW262101 TLA262101 TBE262101 SRI262101 SHM262101 RXQ262101 RNU262101 RDY262101 QUC262101 QKG262101 QAK262101 PQO262101 PGS262101 OWW262101 ONA262101 ODE262101 NTI262101 NJM262101 MZQ262101 MPU262101 MFY262101 LWC262101 LMG262101 LCK262101 KSO262101 KIS262101 JYW262101 JPA262101 JFE262101 IVI262101 ILM262101 IBQ262101 HRU262101 HHY262101 GYC262101 GOG262101 GEK262101 FUO262101 FKS262101 FAW262101 ERA262101 EHE262101 DXI262101 DNM262101 DDQ262101 CTU262101 CJY262101 CAC262101 BQG262101 BGK262101 AWO262101 AMS262101 ACW262101 TA262101 JE262101 K262015 WVQ196565 WLU196565 WBY196565 VSC196565 VIG196565 UYK196565 UOO196565 UES196565 TUW196565 TLA196565 TBE196565 SRI196565 SHM196565 RXQ196565 RNU196565 RDY196565 QUC196565 QKG196565 QAK196565 PQO196565 PGS196565 OWW196565 ONA196565 ODE196565 NTI196565 NJM196565 MZQ196565 MPU196565 MFY196565 LWC196565 LMG196565 LCK196565 KSO196565 KIS196565 JYW196565 JPA196565 JFE196565 IVI196565 ILM196565 IBQ196565 HRU196565 HHY196565 GYC196565 GOG196565 GEK196565 FUO196565 FKS196565 FAW196565 ERA196565 EHE196565 DXI196565 DNM196565 DDQ196565 CTU196565 CJY196565 CAC196565 BQG196565 BGK196565 AWO196565 AMS196565 ACW196565 TA196565 JE196565 K196479 WVQ131029 WLU131029 WBY131029 VSC131029 VIG131029 UYK131029 UOO131029 UES131029 TUW131029 TLA131029 TBE131029 SRI131029 SHM131029 RXQ131029 RNU131029 RDY131029 QUC131029 QKG131029 QAK131029 PQO131029 PGS131029 OWW131029 ONA131029 ODE131029 NTI131029 NJM131029 MZQ131029 MPU131029 MFY131029 LWC131029 LMG131029 LCK131029 KSO131029 KIS131029 JYW131029 JPA131029 JFE131029 IVI131029 ILM131029 IBQ131029 HRU131029 HHY131029 GYC131029 GOG131029 GEK131029 FUO131029 FKS131029 FAW131029 ERA131029 EHE131029 DXI131029 DNM131029 DDQ131029 CTU131029 CJY131029 CAC131029 BQG131029 BGK131029 AWO131029 AMS131029 ACW131029 TA131029 JE131029 K130943 WVQ65493 WLU65493 WBY65493 VSC65493 VIG65493 UYK65493 UOO65493 UES65493 TUW65493 TLA65493 TBE65493 SRI65493 SHM65493 RXQ65493 RNU65493 RDY65493 QUC65493 QKG65493 QAK65493 PQO65493 PGS65493 OWW65493 ONA65493 ODE65493 NTI65493 NJM65493 MZQ65493 MPU65493 MFY65493 LWC65493 LMG65493 LCK65493 KSO65493 KIS65493 JYW65493 JPA65493 JFE65493 IVI65493 ILM65493 IBQ65493 HRU65493 HHY65493 GYC65493 GOG65493 GEK65493 FUO65493 FKS65493 FAW65493 ERA65493 EHE65493 DXI65493 DNM65493 DDQ65493 CTU65493 CJY65493 CAC65493 BQG65493 BGK65493 AWO65493 AMS65493 ACW65493 TA65493 JE65493 K65407 WVQ12 WLU12 WBY12 VSC12 VIG12 UYK12 UOO12 UES12 TUW12 TLA12 TBE12 SRI12 SHM12 RXQ12 RNU12 RDY12 QUC12 QKG12 QAK12 PQO12 PGS12 OWW12 ONA12 ODE12 NTI12 NJM12 MZQ12 MPU12 MFY12 LWC12 LMG12 LCK12 KSO12 KIS12 JYW12 JPA12 JFE12 IVI12 ILM12 IBQ12 HRU12 HHY12 GYC12 GOG12 GEK12 FUO12 FKS12 FAW12 ERA12 EHE12 DXI12 DNM12 DDQ12 CTU12 CJY12 CAC12 BQG12 BGK12 AWO12 AMS12 ACW12 TA12 K17" xr:uid="{7199C912-2755-4D1F-9805-9D8C65853225}">
      <formula1>$P$10:$P$33</formula1>
    </dataValidation>
    <dataValidation type="list" allowBlank="1" showInputMessage="1" showErrorMessage="1" sqref="K18 WVQ982998 WLU982998 WBY982998 VSC982998 VIG982998 UYK982998 UOO982998 UES982998 TUW982998 TLA982998 TBE982998 SRI982998 SHM982998 RXQ982998 RNU982998 RDY982998 QUC982998 QKG982998 QAK982998 PQO982998 PGS982998 OWW982998 ONA982998 ODE982998 NTI982998 NJM982998 MZQ982998 MPU982998 MFY982998 LWC982998 LMG982998 LCK982998 KSO982998 KIS982998 JYW982998 JPA982998 JFE982998 IVI982998 ILM982998 IBQ982998 HRU982998 HHY982998 GYC982998 GOG982998 GEK982998 FUO982998 FKS982998 FAW982998 ERA982998 EHE982998 DXI982998 DNM982998 DDQ982998 CTU982998 CJY982998 CAC982998 BQG982998 BGK982998 AWO982998 AMS982998 ACW982998 TA982998 JE982998 K982912 WVQ917462 WLU917462 WBY917462 VSC917462 VIG917462 UYK917462 UOO917462 UES917462 TUW917462 TLA917462 TBE917462 SRI917462 SHM917462 RXQ917462 RNU917462 RDY917462 QUC917462 QKG917462 QAK917462 PQO917462 PGS917462 OWW917462 ONA917462 ODE917462 NTI917462 NJM917462 MZQ917462 MPU917462 MFY917462 LWC917462 LMG917462 LCK917462 KSO917462 KIS917462 JYW917462 JPA917462 JFE917462 IVI917462 ILM917462 IBQ917462 HRU917462 HHY917462 GYC917462 GOG917462 GEK917462 FUO917462 FKS917462 FAW917462 ERA917462 EHE917462 DXI917462 DNM917462 DDQ917462 CTU917462 CJY917462 CAC917462 BQG917462 BGK917462 AWO917462 AMS917462 ACW917462 TA917462 JE917462 K917376 WVQ851926 WLU851926 WBY851926 VSC851926 VIG851926 UYK851926 UOO851926 UES851926 TUW851926 TLA851926 TBE851926 SRI851926 SHM851926 RXQ851926 RNU851926 RDY851926 QUC851926 QKG851926 QAK851926 PQO851926 PGS851926 OWW851926 ONA851926 ODE851926 NTI851926 NJM851926 MZQ851926 MPU851926 MFY851926 LWC851926 LMG851926 LCK851926 KSO851926 KIS851926 JYW851926 JPA851926 JFE851926 IVI851926 ILM851926 IBQ851926 HRU851926 HHY851926 GYC851926 GOG851926 GEK851926 FUO851926 FKS851926 FAW851926 ERA851926 EHE851926 DXI851926 DNM851926 DDQ851926 CTU851926 CJY851926 CAC851926 BQG851926 BGK851926 AWO851926 AMS851926 ACW851926 TA851926 JE851926 K851840 WVQ786390 WLU786390 WBY786390 VSC786390 VIG786390 UYK786390 UOO786390 UES786390 TUW786390 TLA786390 TBE786390 SRI786390 SHM786390 RXQ786390 RNU786390 RDY786390 QUC786390 QKG786390 QAK786390 PQO786390 PGS786390 OWW786390 ONA786390 ODE786390 NTI786390 NJM786390 MZQ786390 MPU786390 MFY786390 LWC786390 LMG786390 LCK786390 KSO786390 KIS786390 JYW786390 JPA786390 JFE786390 IVI786390 ILM786390 IBQ786390 HRU786390 HHY786390 GYC786390 GOG786390 GEK786390 FUO786390 FKS786390 FAW786390 ERA786390 EHE786390 DXI786390 DNM786390 DDQ786390 CTU786390 CJY786390 CAC786390 BQG786390 BGK786390 AWO786390 AMS786390 ACW786390 TA786390 JE786390 K786304 WVQ720854 WLU720854 WBY720854 VSC720854 VIG720854 UYK720854 UOO720854 UES720854 TUW720854 TLA720854 TBE720854 SRI720854 SHM720854 RXQ720854 RNU720854 RDY720854 QUC720854 QKG720854 QAK720854 PQO720854 PGS720854 OWW720854 ONA720854 ODE720854 NTI720854 NJM720854 MZQ720854 MPU720854 MFY720854 LWC720854 LMG720854 LCK720854 KSO720854 KIS720854 JYW720854 JPA720854 JFE720854 IVI720854 ILM720854 IBQ720854 HRU720854 HHY720854 GYC720854 GOG720854 GEK720854 FUO720854 FKS720854 FAW720854 ERA720854 EHE720854 DXI720854 DNM720854 DDQ720854 CTU720854 CJY720854 CAC720854 BQG720854 BGK720854 AWO720854 AMS720854 ACW720854 TA720854 JE720854 K720768 WVQ655318 WLU655318 WBY655318 VSC655318 VIG655318 UYK655318 UOO655318 UES655318 TUW655318 TLA655318 TBE655318 SRI655318 SHM655318 RXQ655318 RNU655318 RDY655318 QUC655318 QKG655318 QAK655318 PQO655318 PGS655318 OWW655318 ONA655318 ODE655318 NTI655318 NJM655318 MZQ655318 MPU655318 MFY655318 LWC655318 LMG655318 LCK655318 KSO655318 KIS655318 JYW655318 JPA655318 JFE655318 IVI655318 ILM655318 IBQ655318 HRU655318 HHY655318 GYC655318 GOG655318 GEK655318 FUO655318 FKS655318 FAW655318 ERA655318 EHE655318 DXI655318 DNM655318 DDQ655318 CTU655318 CJY655318 CAC655318 BQG655318 BGK655318 AWO655318 AMS655318 ACW655318 TA655318 JE655318 K655232 WVQ589782 WLU589782 WBY589782 VSC589782 VIG589782 UYK589782 UOO589782 UES589782 TUW589782 TLA589782 TBE589782 SRI589782 SHM589782 RXQ589782 RNU589782 RDY589782 QUC589782 QKG589782 QAK589782 PQO589782 PGS589782 OWW589782 ONA589782 ODE589782 NTI589782 NJM589782 MZQ589782 MPU589782 MFY589782 LWC589782 LMG589782 LCK589782 KSO589782 KIS589782 JYW589782 JPA589782 JFE589782 IVI589782 ILM589782 IBQ589782 HRU589782 HHY589782 GYC589782 GOG589782 GEK589782 FUO589782 FKS589782 FAW589782 ERA589782 EHE589782 DXI589782 DNM589782 DDQ589782 CTU589782 CJY589782 CAC589782 BQG589782 BGK589782 AWO589782 AMS589782 ACW589782 TA589782 JE589782 K589696 WVQ524246 WLU524246 WBY524246 VSC524246 VIG524246 UYK524246 UOO524246 UES524246 TUW524246 TLA524246 TBE524246 SRI524246 SHM524246 RXQ524246 RNU524246 RDY524246 QUC524246 QKG524246 QAK524246 PQO524246 PGS524246 OWW524246 ONA524246 ODE524246 NTI524246 NJM524246 MZQ524246 MPU524246 MFY524246 LWC524246 LMG524246 LCK524246 KSO524246 KIS524246 JYW524246 JPA524246 JFE524246 IVI524246 ILM524246 IBQ524246 HRU524246 HHY524246 GYC524246 GOG524246 GEK524246 FUO524246 FKS524246 FAW524246 ERA524246 EHE524246 DXI524246 DNM524246 DDQ524246 CTU524246 CJY524246 CAC524246 BQG524246 BGK524246 AWO524246 AMS524246 ACW524246 TA524246 JE524246 K524160 WVQ458710 WLU458710 WBY458710 VSC458710 VIG458710 UYK458710 UOO458710 UES458710 TUW458710 TLA458710 TBE458710 SRI458710 SHM458710 RXQ458710 RNU458710 RDY458710 QUC458710 QKG458710 QAK458710 PQO458710 PGS458710 OWW458710 ONA458710 ODE458710 NTI458710 NJM458710 MZQ458710 MPU458710 MFY458710 LWC458710 LMG458710 LCK458710 KSO458710 KIS458710 JYW458710 JPA458710 JFE458710 IVI458710 ILM458710 IBQ458710 HRU458710 HHY458710 GYC458710 GOG458710 GEK458710 FUO458710 FKS458710 FAW458710 ERA458710 EHE458710 DXI458710 DNM458710 DDQ458710 CTU458710 CJY458710 CAC458710 BQG458710 BGK458710 AWO458710 AMS458710 ACW458710 TA458710 JE458710 K458624 WVQ393174 WLU393174 WBY393174 VSC393174 VIG393174 UYK393174 UOO393174 UES393174 TUW393174 TLA393174 TBE393174 SRI393174 SHM393174 RXQ393174 RNU393174 RDY393174 QUC393174 QKG393174 QAK393174 PQO393174 PGS393174 OWW393174 ONA393174 ODE393174 NTI393174 NJM393174 MZQ393174 MPU393174 MFY393174 LWC393174 LMG393174 LCK393174 KSO393174 KIS393174 JYW393174 JPA393174 JFE393174 IVI393174 ILM393174 IBQ393174 HRU393174 HHY393174 GYC393174 GOG393174 GEK393174 FUO393174 FKS393174 FAW393174 ERA393174 EHE393174 DXI393174 DNM393174 DDQ393174 CTU393174 CJY393174 CAC393174 BQG393174 BGK393174 AWO393174 AMS393174 ACW393174 TA393174 JE393174 K393088 WVQ327638 WLU327638 WBY327638 VSC327638 VIG327638 UYK327638 UOO327638 UES327638 TUW327638 TLA327638 TBE327638 SRI327638 SHM327638 RXQ327638 RNU327638 RDY327638 QUC327638 QKG327638 QAK327638 PQO327638 PGS327638 OWW327638 ONA327638 ODE327638 NTI327638 NJM327638 MZQ327638 MPU327638 MFY327638 LWC327638 LMG327638 LCK327638 KSO327638 KIS327638 JYW327638 JPA327638 JFE327638 IVI327638 ILM327638 IBQ327638 HRU327638 HHY327638 GYC327638 GOG327638 GEK327638 FUO327638 FKS327638 FAW327638 ERA327638 EHE327638 DXI327638 DNM327638 DDQ327638 CTU327638 CJY327638 CAC327638 BQG327638 BGK327638 AWO327638 AMS327638 ACW327638 TA327638 JE327638 K327552 WVQ262102 WLU262102 WBY262102 VSC262102 VIG262102 UYK262102 UOO262102 UES262102 TUW262102 TLA262102 TBE262102 SRI262102 SHM262102 RXQ262102 RNU262102 RDY262102 QUC262102 QKG262102 QAK262102 PQO262102 PGS262102 OWW262102 ONA262102 ODE262102 NTI262102 NJM262102 MZQ262102 MPU262102 MFY262102 LWC262102 LMG262102 LCK262102 KSO262102 KIS262102 JYW262102 JPA262102 JFE262102 IVI262102 ILM262102 IBQ262102 HRU262102 HHY262102 GYC262102 GOG262102 GEK262102 FUO262102 FKS262102 FAW262102 ERA262102 EHE262102 DXI262102 DNM262102 DDQ262102 CTU262102 CJY262102 CAC262102 BQG262102 BGK262102 AWO262102 AMS262102 ACW262102 TA262102 JE262102 K262016 WVQ196566 WLU196566 WBY196566 VSC196566 VIG196566 UYK196566 UOO196566 UES196566 TUW196566 TLA196566 TBE196566 SRI196566 SHM196566 RXQ196566 RNU196566 RDY196566 QUC196566 QKG196566 QAK196566 PQO196566 PGS196566 OWW196566 ONA196566 ODE196566 NTI196566 NJM196566 MZQ196566 MPU196566 MFY196566 LWC196566 LMG196566 LCK196566 KSO196566 KIS196566 JYW196566 JPA196566 JFE196566 IVI196566 ILM196566 IBQ196566 HRU196566 HHY196566 GYC196566 GOG196566 GEK196566 FUO196566 FKS196566 FAW196566 ERA196566 EHE196566 DXI196566 DNM196566 DDQ196566 CTU196566 CJY196566 CAC196566 BQG196566 BGK196566 AWO196566 AMS196566 ACW196566 TA196566 JE196566 K196480 WVQ131030 WLU131030 WBY131030 VSC131030 VIG131030 UYK131030 UOO131030 UES131030 TUW131030 TLA131030 TBE131030 SRI131030 SHM131030 RXQ131030 RNU131030 RDY131030 QUC131030 QKG131030 QAK131030 PQO131030 PGS131030 OWW131030 ONA131030 ODE131030 NTI131030 NJM131030 MZQ131030 MPU131030 MFY131030 LWC131030 LMG131030 LCK131030 KSO131030 KIS131030 JYW131030 JPA131030 JFE131030 IVI131030 ILM131030 IBQ131030 HRU131030 HHY131030 GYC131030 GOG131030 GEK131030 FUO131030 FKS131030 FAW131030 ERA131030 EHE131030 DXI131030 DNM131030 DDQ131030 CTU131030 CJY131030 CAC131030 BQG131030 BGK131030 AWO131030 AMS131030 ACW131030 TA131030 JE131030 K130944 WVQ65494 WLU65494 WBY65494 VSC65494 VIG65494 UYK65494 UOO65494 UES65494 TUW65494 TLA65494 TBE65494 SRI65494 SHM65494 RXQ65494 RNU65494 RDY65494 QUC65494 QKG65494 QAK65494 PQO65494 PGS65494 OWW65494 ONA65494 ODE65494 NTI65494 NJM65494 MZQ65494 MPU65494 MFY65494 LWC65494 LMG65494 LCK65494 KSO65494 KIS65494 JYW65494 JPA65494 JFE65494 IVI65494 ILM65494 IBQ65494 HRU65494 HHY65494 GYC65494 GOG65494 GEK65494 FUO65494 FKS65494 FAW65494 ERA65494 EHE65494 DXI65494 DNM65494 DDQ65494 CTU65494 CJY65494 CAC65494 BQG65494 BGK65494 AWO65494 AMS65494 ACW65494 TA65494 JE65494 K65408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JE13" xr:uid="{7E1C8169-6E07-4243-8092-878B6AF64493}">
      <formula1>$Q$10:$Q$33</formula1>
    </dataValidation>
    <dataValidation type="list" allowBlank="1" showInputMessage="1" showErrorMessage="1" sqref="WVQ982989 WLU982989 WBY982989 VSC982989 VIG982989 UYK982989 UOO982989 UES982989 TUW982989 TLA982989 TBE982989 SRI982989 SHM982989 RXQ982989 RNU982989 RDY982989 QUC982989 QKG982989 QAK982989 PQO982989 PGS982989 OWW982989 ONA982989 ODE982989 NTI982989 NJM982989 MZQ982989 MPU982989 MFY982989 LWC982989 LMG982989 LCK982989 KSO982989 KIS982989 JYW982989 JPA982989 JFE982989 IVI982989 ILM982989 IBQ982989 HRU982989 HHY982989 GYC982989 GOG982989 GEK982989 FUO982989 FKS982989 FAW982989 ERA982989 EHE982989 DXI982989 DNM982989 DDQ982989 CTU982989 CJY982989 CAC982989 BQG982989 BGK982989 AWO982989 AMS982989 ACW982989 TA982989 JE982989 K982903 WVQ917453 WLU917453 WBY917453 VSC917453 VIG917453 UYK917453 UOO917453 UES917453 TUW917453 TLA917453 TBE917453 SRI917453 SHM917453 RXQ917453 RNU917453 RDY917453 QUC917453 QKG917453 QAK917453 PQO917453 PGS917453 OWW917453 ONA917453 ODE917453 NTI917453 NJM917453 MZQ917453 MPU917453 MFY917453 LWC917453 LMG917453 LCK917453 KSO917453 KIS917453 JYW917453 JPA917453 JFE917453 IVI917453 ILM917453 IBQ917453 HRU917453 HHY917453 GYC917453 GOG917453 GEK917453 FUO917453 FKS917453 FAW917453 ERA917453 EHE917453 DXI917453 DNM917453 DDQ917453 CTU917453 CJY917453 CAC917453 BQG917453 BGK917453 AWO917453 AMS917453 ACW917453 TA917453 JE917453 K917367 WVQ851917 WLU851917 WBY851917 VSC851917 VIG851917 UYK851917 UOO851917 UES851917 TUW851917 TLA851917 TBE851917 SRI851917 SHM851917 RXQ851917 RNU851917 RDY851917 QUC851917 QKG851917 QAK851917 PQO851917 PGS851917 OWW851917 ONA851917 ODE851917 NTI851917 NJM851917 MZQ851917 MPU851917 MFY851917 LWC851917 LMG851917 LCK851917 KSO851917 KIS851917 JYW851917 JPA851917 JFE851917 IVI851917 ILM851917 IBQ851917 HRU851917 HHY851917 GYC851917 GOG851917 GEK851917 FUO851917 FKS851917 FAW851917 ERA851917 EHE851917 DXI851917 DNM851917 DDQ851917 CTU851917 CJY851917 CAC851917 BQG851917 BGK851917 AWO851917 AMS851917 ACW851917 TA851917 JE851917 K851831 WVQ786381 WLU786381 WBY786381 VSC786381 VIG786381 UYK786381 UOO786381 UES786381 TUW786381 TLA786381 TBE786381 SRI786381 SHM786381 RXQ786381 RNU786381 RDY786381 QUC786381 QKG786381 QAK786381 PQO786381 PGS786381 OWW786381 ONA786381 ODE786381 NTI786381 NJM786381 MZQ786381 MPU786381 MFY786381 LWC786381 LMG786381 LCK786381 KSO786381 KIS786381 JYW786381 JPA786381 JFE786381 IVI786381 ILM786381 IBQ786381 HRU786381 HHY786381 GYC786381 GOG786381 GEK786381 FUO786381 FKS786381 FAW786381 ERA786381 EHE786381 DXI786381 DNM786381 DDQ786381 CTU786381 CJY786381 CAC786381 BQG786381 BGK786381 AWO786381 AMS786381 ACW786381 TA786381 JE786381 K786295 WVQ720845 WLU720845 WBY720845 VSC720845 VIG720845 UYK720845 UOO720845 UES720845 TUW720845 TLA720845 TBE720845 SRI720845 SHM720845 RXQ720845 RNU720845 RDY720845 QUC720845 QKG720845 QAK720845 PQO720845 PGS720845 OWW720845 ONA720845 ODE720845 NTI720845 NJM720845 MZQ720845 MPU720845 MFY720845 LWC720845 LMG720845 LCK720845 KSO720845 KIS720845 JYW720845 JPA720845 JFE720845 IVI720845 ILM720845 IBQ720845 HRU720845 HHY720845 GYC720845 GOG720845 GEK720845 FUO720845 FKS720845 FAW720845 ERA720845 EHE720845 DXI720845 DNM720845 DDQ720845 CTU720845 CJY720845 CAC720845 BQG720845 BGK720845 AWO720845 AMS720845 ACW720845 TA720845 JE720845 K720759 WVQ655309 WLU655309 WBY655309 VSC655309 VIG655309 UYK655309 UOO655309 UES655309 TUW655309 TLA655309 TBE655309 SRI655309 SHM655309 RXQ655309 RNU655309 RDY655309 QUC655309 QKG655309 QAK655309 PQO655309 PGS655309 OWW655309 ONA655309 ODE655309 NTI655309 NJM655309 MZQ655309 MPU655309 MFY655309 LWC655309 LMG655309 LCK655309 KSO655309 KIS655309 JYW655309 JPA655309 JFE655309 IVI655309 ILM655309 IBQ655309 HRU655309 HHY655309 GYC655309 GOG655309 GEK655309 FUO655309 FKS655309 FAW655309 ERA655309 EHE655309 DXI655309 DNM655309 DDQ655309 CTU655309 CJY655309 CAC655309 BQG655309 BGK655309 AWO655309 AMS655309 ACW655309 TA655309 JE655309 K655223 WVQ589773 WLU589773 WBY589773 VSC589773 VIG589773 UYK589773 UOO589773 UES589773 TUW589773 TLA589773 TBE589773 SRI589773 SHM589773 RXQ589773 RNU589773 RDY589773 QUC589773 QKG589773 QAK589773 PQO589773 PGS589773 OWW589773 ONA589773 ODE589773 NTI589773 NJM589773 MZQ589773 MPU589773 MFY589773 LWC589773 LMG589773 LCK589773 KSO589773 KIS589773 JYW589773 JPA589773 JFE589773 IVI589773 ILM589773 IBQ589773 HRU589773 HHY589773 GYC589773 GOG589773 GEK589773 FUO589773 FKS589773 FAW589773 ERA589773 EHE589773 DXI589773 DNM589773 DDQ589773 CTU589773 CJY589773 CAC589773 BQG589773 BGK589773 AWO589773 AMS589773 ACW589773 TA589773 JE589773 K589687 WVQ524237 WLU524237 WBY524237 VSC524237 VIG524237 UYK524237 UOO524237 UES524237 TUW524237 TLA524237 TBE524237 SRI524237 SHM524237 RXQ524237 RNU524237 RDY524237 QUC524237 QKG524237 QAK524237 PQO524237 PGS524237 OWW524237 ONA524237 ODE524237 NTI524237 NJM524237 MZQ524237 MPU524237 MFY524237 LWC524237 LMG524237 LCK524237 KSO524237 KIS524237 JYW524237 JPA524237 JFE524237 IVI524237 ILM524237 IBQ524237 HRU524237 HHY524237 GYC524237 GOG524237 GEK524237 FUO524237 FKS524237 FAW524237 ERA524237 EHE524237 DXI524237 DNM524237 DDQ524237 CTU524237 CJY524237 CAC524237 BQG524237 BGK524237 AWO524237 AMS524237 ACW524237 TA524237 JE524237 K524151 WVQ458701 WLU458701 WBY458701 VSC458701 VIG458701 UYK458701 UOO458701 UES458701 TUW458701 TLA458701 TBE458701 SRI458701 SHM458701 RXQ458701 RNU458701 RDY458701 QUC458701 QKG458701 QAK458701 PQO458701 PGS458701 OWW458701 ONA458701 ODE458701 NTI458701 NJM458701 MZQ458701 MPU458701 MFY458701 LWC458701 LMG458701 LCK458701 KSO458701 KIS458701 JYW458701 JPA458701 JFE458701 IVI458701 ILM458701 IBQ458701 HRU458701 HHY458701 GYC458701 GOG458701 GEK458701 FUO458701 FKS458701 FAW458701 ERA458701 EHE458701 DXI458701 DNM458701 DDQ458701 CTU458701 CJY458701 CAC458701 BQG458701 BGK458701 AWO458701 AMS458701 ACW458701 TA458701 JE458701 K458615 WVQ393165 WLU393165 WBY393165 VSC393165 VIG393165 UYK393165 UOO393165 UES393165 TUW393165 TLA393165 TBE393165 SRI393165 SHM393165 RXQ393165 RNU393165 RDY393165 QUC393165 QKG393165 QAK393165 PQO393165 PGS393165 OWW393165 ONA393165 ODE393165 NTI393165 NJM393165 MZQ393165 MPU393165 MFY393165 LWC393165 LMG393165 LCK393165 KSO393165 KIS393165 JYW393165 JPA393165 JFE393165 IVI393165 ILM393165 IBQ393165 HRU393165 HHY393165 GYC393165 GOG393165 GEK393165 FUO393165 FKS393165 FAW393165 ERA393165 EHE393165 DXI393165 DNM393165 DDQ393165 CTU393165 CJY393165 CAC393165 BQG393165 BGK393165 AWO393165 AMS393165 ACW393165 TA393165 JE393165 K393079 WVQ327629 WLU327629 WBY327629 VSC327629 VIG327629 UYK327629 UOO327629 UES327629 TUW327629 TLA327629 TBE327629 SRI327629 SHM327629 RXQ327629 RNU327629 RDY327629 QUC327629 QKG327629 QAK327629 PQO327629 PGS327629 OWW327629 ONA327629 ODE327629 NTI327629 NJM327629 MZQ327629 MPU327629 MFY327629 LWC327629 LMG327629 LCK327629 KSO327629 KIS327629 JYW327629 JPA327629 JFE327629 IVI327629 ILM327629 IBQ327629 HRU327629 HHY327629 GYC327629 GOG327629 GEK327629 FUO327629 FKS327629 FAW327629 ERA327629 EHE327629 DXI327629 DNM327629 DDQ327629 CTU327629 CJY327629 CAC327629 BQG327629 BGK327629 AWO327629 AMS327629 ACW327629 TA327629 JE327629 K327543 WVQ262093 WLU262093 WBY262093 VSC262093 VIG262093 UYK262093 UOO262093 UES262093 TUW262093 TLA262093 TBE262093 SRI262093 SHM262093 RXQ262093 RNU262093 RDY262093 QUC262093 QKG262093 QAK262093 PQO262093 PGS262093 OWW262093 ONA262093 ODE262093 NTI262093 NJM262093 MZQ262093 MPU262093 MFY262093 LWC262093 LMG262093 LCK262093 KSO262093 KIS262093 JYW262093 JPA262093 JFE262093 IVI262093 ILM262093 IBQ262093 HRU262093 HHY262093 GYC262093 GOG262093 GEK262093 FUO262093 FKS262093 FAW262093 ERA262093 EHE262093 DXI262093 DNM262093 DDQ262093 CTU262093 CJY262093 CAC262093 BQG262093 BGK262093 AWO262093 AMS262093 ACW262093 TA262093 JE262093 K262007 WVQ196557 WLU196557 WBY196557 VSC196557 VIG196557 UYK196557 UOO196557 UES196557 TUW196557 TLA196557 TBE196557 SRI196557 SHM196557 RXQ196557 RNU196557 RDY196557 QUC196557 QKG196557 QAK196557 PQO196557 PGS196557 OWW196557 ONA196557 ODE196557 NTI196557 NJM196557 MZQ196557 MPU196557 MFY196557 LWC196557 LMG196557 LCK196557 KSO196557 KIS196557 JYW196557 JPA196557 JFE196557 IVI196557 ILM196557 IBQ196557 HRU196557 HHY196557 GYC196557 GOG196557 GEK196557 FUO196557 FKS196557 FAW196557 ERA196557 EHE196557 DXI196557 DNM196557 DDQ196557 CTU196557 CJY196557 CAC196557 BQG196557 BGK196557 AWO196557 AMS196557 ACW196557 TA196557 JE196557 K196471 WVQ131021 WLU131021 WBY131021 VSC131021 VIG131021 UYK131021 UOO131021 UES131021 TUW131021 TLA131021 TBE131021 SRI131021 SHM131021 RXQ131021 RNU131021 RDY131021 QUC131021 QKG131021 QAK131021 PQO131021 PGS131021 OWW131021 ONA131021 ODE131021 NTI131021 NJM131021 MZQ131021 MPU131021 MFY131021 LWC131021 LMG131021 LCK131021 KSO131021 KIS131021 JYW131021 JPA131021 JFE131021 IVI131021 ILM131021 IBQ131021 HRU131021 HHY131021 GYC131021 GOG131021 GEK131021 FUO131021 FKS131021 FAW131021 ERA131021 EHE131021 DXI131021 DNM131021 DDQ131021 CTU131021 CJY131021 CAC131021 BQG131021 BGK131021 AWO131021 AMS131021 ACW131021 TA131021 JE131021 K130935 WVQ65485 WLU65485 WBY65485 VSC65485 VIG65485 UYK65485 UOO65485 UES65485 TUW65485 TLA65485 TBE65485 SRI65485 SHM65485 RXQ65485 RNU65485 RDY65485 QUC65485 QKG65485 QAK65485 PQO65485 PGS65485 OWW65485 ONA65485 ODE65485 NTI65485 NJM65485 MZQ65485 MPU65485 MFY65485 LWC65485 LMG65485 LCK65485 KSO65485 KIS65485 JYW65485 JPA65485 JFE65485 IVI65485 ILM65485 IBQ65485 HRU65485 HHY65485 GYC65485 GOG65485 GEK65485 FUO65485 FKS65485 FAW65485 ERA65485 EHE65485 DXI65485 DNM65485 DDQ65485 CTU65485 CJY65485 CAC65485 BQG65485 BGK65485 AWO65485 AMS65485 ACW65485 TA65485 JE65485 K65399" xr:uid="{DB7C6390-1CD8-47C9-AB3C-E04E484E8119}">
      <formula1>$N$9:$N$9</formula1>
    </dataValidation>
    <dataValidation type="list" allowBlank="1" showInputMessage="1" showErrorMessage="1" sqref="K10" xr:uid="{DF964FF0-A834-4795-9AD5-E7F9F83CACBA}">
      <formula1>"2025, 2026, 2027"</formula1>
    </dataValidation>
    <dataValidation type="list" allowBlank="1" showInputMessage="1" showErrorMessage="1" sqref="K65404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JE65490 TA65490 ACW65490 AMS65490 AWO65490 BGK65490 BQG65490 CAC65490 CJY65490 CTU65490 DDQ65490 DNM65490 DXI65490 EHE65490 ERA65490 FAW65490 FKS65490 FUO65490 GEK65490 GOG65490 GYC65490 HHY65490 HRU65490 IBQ65490 ILM65490 IVI65490 JFE65490 JPA65490 JYW65490 KIS65490 KSO65490 LCK65490 LMG65490 LWC65490 MFY65490 MPU65490 MZQ65490 NJM65490 NTI65490 ODE65490 ONA65490 OWW65490 PGS65490 PQO65490 QAK65490 QKG65490 QUC65490 RDY65490 RNU65490 RXQ65490 SHM65490 SRI65490 TBE65490 TLA65490 TUW65490 UES65490 UOO65490 UYK65490 VIG65490 VSC65490 WBY65490 WLU65490 WVQ65490 K130940 JE131026 TA131026 ACW131026 AMS131026 AWO131026 BGK131026 BQG131026 CAC131026 CJY131026 CTU131026 DDQ131026 DNM131026 DXI131026 EHE131026 ERA131026 FAW131026 FKS131026 FUO131026 GEK131026 GOG131026 GYC131026 HHY131026 HRU131026 IBQ131026 ILM131026 IVI131026 JFE131026 JPA131026 JYW131026 KIS131026 KSO131026 LCK131026 LMG131026 LWC131026 MFY131026 MPU131026 MZQ131026 NJM131026 NTI131026 ODE131026 ONA131026 OWW131026 PGS131026 PQO131026 QAK131026 QKG131026 QUC131026 RDY131026 RNU131026 RXQ131026 SHM131026 SRI131026 TBE131026 TLA131026 TUW131026 UES131026 UOO131026 UYK131026 VIG131026 VSC131026 WBY131026 WLU131026 WVQ131026 K196476 JE196562 TA196562 ACW196562 AMS196562 AWO196562 BGK196562 BQG196562 CAC196562 CJY196562 CTU196562 DDQ196562 DNM196562 DXI196562 EHE196562 ERA196562 FAW196562 FKS196562 FUO196562 GEK196562 GOG196562 GYC196562 HHY196562 HRU196562 IBQ196562 ILM196562 IVI196562 JFE196562 JPA196562 JYW196562 KIS196562 KSO196562 LCK196562 LMG196562 LWC196562 MFY196562 MPU196562 MZQ196562 NJM196562 NTI196562 ODE196562 ONA196562 OWW196562 PGS196562 PQO196562 QAK196562 QKG196562 QUC196562 RDY196562 RNU196562 RXQ196562 SHM196562 SRI196562 TBE196562 TLA196562 TUW196562 UES196562 UOO196562 UYK196562 VIG196562 VSC196562 WBY196562 WLU196562 WVQ196562 K262012 JE262098 TA262098 ACW262098 AMS262098 AWO262098 BGK262098 BQG262098 CAC262098 CJY262098 CTU262098 DDQ262098 DNM262098 DXI262098 EHE262098 ERA262098 FAW262098 FKS262098 FUO262098 GEK262098 GOG262098 GYC262098 HHY262098 HRU262098 IBQ262098 ILM262098 IVI262098 JFE262098 JPA262098 JYW262098 KIS262098 KSO262098 LCK262098 LMG262098 LWC262098 MFY262098 MPU262098 MZQ262098 NJM262098 NTI262098 ODE262098 ONA262098 OWW262098 PGS262098 PQO262098 QAK262098 QKG262098 QUC262098 RDY262098 RNU262098 RXQ262098 SHM262098 SRI262098 TBE262098 TLA262098 TUW262098 UES262098 UOO262098 UYK262098 VIG262098 VSC262098 WBY262098 WLU262098 WVQ262098 K327548 JE327634 TA327634 ACW327634 AMS327634 AWO327634 BGK327634 BQG327634 CAC327634 CJY327634 CTU327634 DDQ327634 DNM327634 DXI327634 EHE327634 ERA327634 FAW327634 FKS327634 FUO327634 GEK327634 GOG327634 GYC327634 HHY327634 HRU327634 IBQ327634 ILM327634 IVI327634 JFE327634 JPA327634 JYW327634 KIS327634 KSO327634 LCK327634 LMG327634 LWC327634 MFY327634 MPU327634 MZQ327634 NJM327634 NTI327634 ODE327634 ONA327634 OWW327634 PGS327634 PQO327634 QAK327634 QKG327634 QUC327634 RDY327634 RNU327634 RXQ327634 SHM327634 SRI327634 TBE327634 TLA327634 TUW327634 UES327634 UOO327634 UYK327634 VIG327634 VSC327634 WBY327634 WLU327634 WVQ327634 K393084 JE393170 TA393170 ACW393170 AMS393170 AWO393170 BGK393170 BQG393170 CAC393170 CJY393170 CTU393170 DDQ393170 DNM393170 DXI393170 EHE393170 ERA393170 FAW393170 FKS393170 FUO393170 GEK393170 GOG393170 GYC393170 HHY393170 HRU393170 IBQ393170 ILM393170 IVI393170 JFE393170 JPA393170 JYW393170 KIS393170 KSO393170 LCK393170 LMG393170 LWC393170 MFY393170 MPU393170 MZQ393170 NJM393170 NTI393170 ODE393170 ONA393170 OWW393170 PGS393170 PQO393170 QAK393170 QKG393170 QUC393170 RDY393170 RNU393170 RXQ393170 SHM393170 SRI393170 TBE393170 TLA393170 TUW393170 UES393170 UOO393170 UYK393170 VIG393170 VSC393170 WBY393170 WLU393170 WVQ393170 K458620 JE458706 TA458706 ACW458706 AMS458706 AWO458706 BGK458706 BQG458706 CAC458706 CJY458706 CTU458706 DDQ458706 DNM458706 DXI458706 EHE458706 ERA458706 FAW458706 FKS458706 FUO458706 GEK458706 GOG458706 GYC458706 HHY458706 HRU458706 IBQ458706 ILM458706 IVI458706 JFE458706 JPA458706 JYW458706 KIS458706 KSO458706 LCK458706 LMG458706 LWC458706 MFY458706 MPU458706 MZQ458706 NJM458706 NTI458706 ODE458706 ONA458706 OWW458706 PGS458706 PQO458706 QAK458706 QKG458706 QUC458706 RDY458706 RNU458706 RXQ458706 SHM458706 SRI458706 TBE458706 TLA458706 TUW458706 UES458706 UOO458706 UYK458706 VIG458706 VSC458706 WBY458706 WLU458706 WVQ458706 K524156 JE524242 TA524242 ACW524242 AMS524242 AWO524242 BGK524242 BQG524242 CAC524242 CJY524242 CTU524242 DDQ524242 DNM524242 DXI524242 EHE524242 ERA524242 FAW524242 FKS524242 FUO524242 GEK524242 GOG524242 GYC524242 HHY524242 HRU524242 IBQ524242 ILM524242 IVI524242 JFE524242 JPA524242 JYW524242 KIS524242 KSO524242 LCK524242 LMG524242 LWC524242 MFY524242 MPU524242 MZQ524242 NJM524242 NTI524242 ODE524242 ONA524242 OWW524242 PGS524242 PQO524242 QAK524242 QKG524242 QUC524242 RDY524242 RNU524242 RXQ524242 SHM524242 SRI524242 TBE524242 TLA524242 TUW524242 UES524242 UOO524242 UYK524242 VIG524242 VSC524242 WBY524242 WLU524242 WVQ524242 K589692 JE589778 TA589778 ACW589778 AMS589778 AWO589778 BGK589778 BQG589778 CAC589778 CJY589778 CTU589778 DDQ589778 DNM589778 DXI589778 EHE589778 ERA589778 FAW589778 FKS589778 FUO589778 GEK589778 GOG589778 GYC589778 HHY589778 HRU589778 IBQ589778 ILM589778 IVI589778 JFE589778 JPA589778 JYW589778 KIS589778 KSO589778 LCK589778 LMG589778 LWC589778 MFY589778 MPU589778 MZQ589778 NJM589778 NTI589778 ODE589778 ONA589778 OWW589778 PGS589778 PQO589778 QAK589778 QKG589778 QUC589778 RDY589778 RNU589778 RXQ589778 SHM589778 SRI589778 TBE589778 TLA589778 TUW589778 UES589778 UOO589778 UYK589778 VIG589778 VSC589778 WBY589778 WLU589778 WVQ589778 K655228 JE655314 TA655314 ACW655314 AMS655314 AWO655314 BGK655314 BQG655314 CAC655314 CJY655314 CTU655314 DDQ655314 DNM655314 DXI655314 EHE655314 ERA655314 FAW655314 FKS655314 FUO655314 GEK655314 GOG655314 GYC655314 HHY655314 HRU655314 IBQ655314 ILM655314 IVI655314 JFE655314 JPA655314 JYW655314 KIS655314 KSO655314 LCK655314 LMG655314 LWC655314 MFY655314 MPU655314 MZQ655314 NJM655314 NTI655314 ODE655314 ONA655314 OWW655314 PGS655314 PQO655314 QAK655314 QKG655314 QUC655314 RDY655314 RNU655314 RXQ655314 SHM655314 SRI655314 TBE655314 TLA655314 TUW655314 UES655314 UOO655314 UYK655314 VIG655314 VSC655314 WBY655314 WLU655314 WVQ655314 K720764 JE720850 TA720850 ACW720850 AMS720850 AWO720850 BGK720850 BQG720850 CAC720850 CJY720850 CTU720850 DDQ720850 DNM720850 DXI720850 EHE720850 ERA720850 FAW720850 FKS720850 FUO720850 GEK720850 GOG720850 GYC720850 HHY720850 HRU720850 IBQ720850 ILM720850 IVI720850 JFE720850 JPA720850 JYW720850 KIS720850 KSO720850 LCK720850 LMG720850 LWC720850 MFY720850 MPU720850 MZQ720850 NJM720850 NTI720850 ODE720850 ONA720850 OWW720850 PGS720850 PQO720850 QAK720850 QKG720850 QUC720850 RDY720850 RNU720850 RXQ720850 SHM720850 SRI720850 TBE720850 TLA720850 TUW720850 UES720850 UOO720850 UYK720850 VIG720850 VSC720850 WBY720850 WLU720850 WVQ720850 K786300 JE786386 TA786386 ACW786386 AMS786386 AWO786386 BGK786386 BQG786386 CAC786386 CJY786386 CTU786386 DDQ786386 DNM786386 DXI786386 EHE786386 ERA786386 FAW786386 FKS786386 FUO786386 GEK786386 GOG786386 GYC786386 HHY786386 HRU786386 IBQ786386 ILM786386 IVI786386 JFE786386 JPA786386 JYW786386 KIS786386 KSO786386 LCK786386 LMG786386 LWC786386 MFY786386 MPU786386 MZQ786386 NJM786386 NTI786386 ODE786386 ONA786386 OWW786386 PGS786386 PQO786386 QAK786386 QKG786386 QUC786386 RDY786386 RNU786386 RXQ786386 SHM786386 SRI786386 TBE786386 TLA786386 TUW786386 UES786386 UOO786386 UYK786386 VIG786386 VSC786386 WBY786386 WLU786386 WVQ786386 K851836 JE851922 TA851922 ACW851922 AMS851922 AWO851922 BGK851922 BQG851922 CAC851922 CJY851922 CTU851922 DDQ851922 DNM851922 DXI851922 EHE851922 ERA851922 FAW851922 FKS851922 FUO851922 GEK851922 GOG851922 GYC851922 HHY851922 HRU851922 IBQ851922 ILM851922 IVI851922 JFE851922 JPA851922 JYW851922 KIS851922 KSO851922 LCK851922 LMG851922 LWC851922 MFY851922 MPU851922 MZQ851922 NJM851922 NTI851922 ODE851922 ONA851922 OWW851922 PGS851922 PQO851922 QAK851922 QKG851922 QUC851922 RDY851922 RNU851922 RXQ851922 SHM851922 SRI851922 TBE851922 TLA851922 TUW851922 UES851922 UOO851922 UYK851922 VIG851922 VSC851922 WBY851922 WLU851922 WVQ851922 K917372 JE917458 TA917458 ACW917458 AMS917458 AWO917458 BGK917458 BQG917458 CAC917458 CJY917458 CTU917458 DDQ917458 DNM917458 DXI917458 EHE917458 ERA917458 FAW917458 FKS917458 FUO917458 GEK917458 GOG917458 GYC917458 HHY917458 HRU917458 IBQ917458 ILM917458 IVI917458 JFE917458 JPA917458 JYW917458 KIS917458 KSO917458 LCK917458 LMG917458 LWC917458 MFY917458 MPU917458 MZQ917458 NJM917458 NTI917458 ODE917458 ONA917458 OWW917458 PGS917458 PQO917458 QAK917458 QKG917458 QUC917458 RDY917458 RNU917458 RXQ917458 SHM917458 SRI917458 TBE917458 TLA917458 TUW917458 UES917458 UOO917458 UYK917458 VIG917458 VSC917458 WBY917458 WLU917458 WVQ917458 K982908 JE982994 TA982994 ACW982994 AMS982994 AWO982994 BGK982994 BQG982994 CAC982994 CJY982994 CTU982994 DDQ982994 DNM982994 DXI982994 EHE982994 ERA982994 FAW982994 FKS982994 FUO982994 GEK982994 GOG982994 GYC982994 HHY982994 HRU982994 IBQ982994 ILM982994 IVI982994 JFE982994 JPA982994 JYW982994 KIS982994 KSO982994 LCK982994 LMG982994 LWC982994 MFY982994 MPU982994 MZQ982994 NJM982994 NTI982994 ODE982994 ONA982994 OWW982994 PGS982994 PQO982994 QAK982994 QKG982994 QUC982994 RDY982994 RNU982994 RXQ982994 SHM982994 SRI982994 TBE982994 TLA982994 TUW982994 UES982994 UOO982994 UYK982994 VIG982994 VSC982994 WBY982994 WLU982994 WVQ982994" xr:uid="{E4C29CF7-B5C1-4D2B-8E62-C388A6D38109}">
      <formula1>$N$11:$N$22</formula1>
    </dataValidation>
    <dataValidation type="list" allowBlank="1" showInputMessage="1" showErrorMessage="1" sqref="K65400 K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E65486 TA65486 ACW65486 AMS65486 AWO65486 BGK65486 BQG65486 CAC65486 CJY65486 CTU65486 DDQ65486 DNM65486 DXI65486 EHE65486 ERA65486 FAW65486 FKS65486 FUO65486 GEK65486 GOG65486 GYC65486 HHY65486 HRU65486 IBQ65486 ILM65486 IVI65486 JFE65486 JPA65486 JYW65486 KIS65486 KSO65486 LCK65486 LMG65486 LWC65486 MFY65486 MPU65486 MZQ65486 NJM65486 NTI65486 ODE65486 ONA65486 OWW65486 PGS65486 PQO65486 QAK65486 QKG65486 QUC65486 RDY65486 RNU65486 RXQ65486 SHM65486 SRI65486 TBE65486 TLA65486 TUW65486 UES65486 UOO65486 UYK65486 VIG65486 VSC65486 WBY65486 WLU65486 WVQ65486 K130936 JE131022 TA131022 ACW131022 AMS131022 AWO131022 BGK131022 BQG131022 CAC131022 CJY131022 CTU131022 DDQ131022 DNM131022 DXI131022 EHE131022 ERA131022 FAW131022 FKS131022 FUO131022 GEK131022 GOG131022 GYC131022 HHY131022 HRU131022 IBQ131022 ILM131022 IVI131022 JFE131022 JPA131022 JYW131022 KIS131022 KSO131022 LCK131022 LMG131022 LWC131022 MFY131022 MPU131022 MZQ131022 NJM131022 NTI131022 ODE131022 ONA131022 OWW131022 PGS131022 PQO131022 QAK131022 QKG131022 QUC131022 RDY131022 RNU131022 RXQ131022 SHM131022 SRI131022 TBE131022 TLA131022 TUW131022 UES131022 UOO131022 UYK131022 VIG131022 VSC131022 WBY131022 WLU131022 WVQ131022 K196472 JE196558 TA196558 ACW196558 AMS196558 AWO196558 BGK196558 BQG196558 CAC196558 CJY196558 CTU196558 DDQ196558 DNM196558 DXI196558 EHE196558 ERA196558 FAW196558 FKS196558 FUO196558 GEK196558 GOG196558 GYC196558 HHY196558 HRU196558 IBQ196558 ILM196558 IVI196558 JFE196558 JPA196558 JYW196558 KIS196558 KSO196558 LCK196558 LMG196558 LWC196558 MFY196558 MPU196558 MZQ196558 NJM196558 NTI196558 ODE196558 ONA196558 OWW196558 PGS196558 PQO196558 QAK196558 QKG196558 QUC196558 RDY196558 RNU196558 RXQ196558 SHM196558 SRI196558 TBE196558 TLA196558 TUW196558 UES196558 UOO196558 UYK196558 VIG196558 VSC196558 WBY196558 WLU196558 WVQ196558 K262008 JE262094 TA262094 ACW262094 AMS262094 AWO262094 BGK262094 BQG262094 CAC262094 CJY262094 CTU262094 DDQ262094 DNM262094 DXI262094 EHE262094 ERA262094 FAW262094 FKS262094 FUO262094 GEK262094 GOG262094 GYC262094 HHY262094 HRU262094 IBQ262094 ILM262094 IVI262094 JFE262094 JPA262094 JYW262094 KIS262094 KSO262094 LCK262094 LMG262094 LWC262094 MFY262094 MPU262094 MZQ262094 NJM262094 NTI262094 ODE262094 ONA262094 OWW262094 PGS262094 PQO262094 QAK262094 QKG262094 QUC262094 RDY262094 RNU262094 RXQ262094 SHM262094 SRI262094 TBE262094 TLA262094 TUW262094 UES262094 UOO262094 UYK262094 VIG262094 VSC262094 WBY262094 WLU262094 WVQ262094 K327544 JE327630 TA327630 ACW327630 AMS327630 AWO327630 BGK327630 BQG327630 CAC327630 CJY327630 CTU327630 DDQ327630 DNM327630 DXI327630 EHE327630 ERA327630 FAW327630 FKS327630 FUO327630 GEK327630 GOG327630 GYC327630 HHY327630 HRU327630 IBQ327630 ILM327630 IVI327630 JFE327630 JPA327630 JYW327630 KIS327630 KSO327630 LCK327630 LMG327630 LWC327630 MFY327630 MPU327630 MZQ327630 NJM327630 NTI327630 ODE327630 ONA327630 OWW327630 PGS327630 PQO327630 QAK327630 QKG327630 QUC327630 RDY327630 RNU327630 RXQ327630 SHM327630 SRI327630 TBE327630 TLA327630 TUW327630 UES327630 UOO327630 UYK327630 VIG327630 VSC327630 WBY327630 WLU327630 WVQ327630 K393080 JE393166 TA393166 ACW393166 AMS393166 AWO393166 BGK393166 BQG393166 CAC393166 CJY393166 CTU393166 DDQ393166 DNM393166 DXI393166 EHE393166 ERA393166 FAW393166 FKS393166 FUO393166 GEK393166 GOG393166 GYC393166 HHY393166 HRU393166 IBQ393166 ILM393166 IVI393166 JFE393166 JPA393166 JYW393166 KIS393166 KSO393166 LCK393166 LMG393166 LWC393166 MFY393166 MPU393166 MZQ393166 NJM393166 NTI393166 ODE393166 ONA393166 OWW393166 PGS393166 PQO393166 QAK393166 QKG393166 QUC393166 RDY393166 RNU393166 RXQ393166 SHM393166 SRI393166 TBE393166 TLA393166 TUW393166 UES393166 UOO393166 UYK393166 VIG393166 VSC393166 WBY393166 WLU393166 WVQ393166 K458616 JE458702 TA458702 ACW458702 AMS458702 AWO458702 BGK458702 BQG458702 CAC458702 CJY458702 CTU458702 DDQ458702 DNM458702 DXI458702 EHE458702 ERA458702 FAW458702 FKS458702 FUO458702 GEK458702 GOG458702 GYC458702 HHY458702 HRU458702 IBQ458702 ILM458702 IVI458702 JFE458702 JPA458702 JYW458702 KIS458702 KSO458702 LCK458702 LMG458702 LWC458702 MFY458702 MPU458702 MZQ458702 NJM458702 NTI458702 ODE458702 ONA458702 OWW458702 PGS458702 PQO458702 QAK458702 QKG458702 QUC458702 RDY458702 RNU458702 RXQ458702 SHM458702 SRI458702 TBE458702 TLA458702 TUW458702 UES458702 UOO458702 UYK458702 VIG458702 VSC458702 WBY458702 WLU458702 WVQ458702 K524152 JE524238 TA524238 ACW524238 AMS524238 AWO524238 BGK524238 BQG524238 CAC524238 CJY524238 CTU524238 DDQ524238 DNM524238 DXI524238 EHE524238 ERA524238 FAW524238 FKS524238 FUO524238 GEK524238 GOG524238 GYC524238 HHY524238 HRU524238 IBQ524238 ILM524238 IVI524238 JFE524238 JPA524238 JYW524238 KIS524238 KSO524238 LCK524238 LMG524238 LWC524238 MFY524238 MPU524238 MZQ524238 NJM524238 NTI524238 ODE524238 ONA524238 OWW524238 PGS524238 PQO524238 QAK524238 QKG524238 QUC524238 RDY524238 RNU524238 RXQ524238 SHM524238 SRI524238 TBE524238 TLA524238 TUW524238 UES524238 UOO524238 UYK524238 VIG524238 VSC524238 WBY524238 WLU524238 WVQ524238 K589688 JE589774 TA589774 ACW589774 AMS589774 AWO589774 BGK589774 BQG589774 CAC589774 CJY589774 CTU589774 DDQ589774 DNM589774 DXI589774 EHE589774 ERA589774 FAW589774 FKS589774 FUO589774 GEK589774 GOG589774 GYC589774 HHY589774 HRU589774 IBQ589774 ILM589774 IVI589774 JFE589774 JPA589774 JYW589774 KIS589774 KSO589774 LCK589774 LMG589774 LWC589774 MFY589774 MPU589774 MZQ589774 NJM589774 NTI589774 ODE589774 ONA589774 OWW589774 PGS589774 PQO589774 QAK589774 QKG589774 QUC589774 RDY589774 RNU589774 RXQ589774 SHM589774 SRI589774 TBE589774 TLA589774 TUW589774 UES589774 UOO589774 UYK589774 VIG589774 VSC589774 WBY589774 WLU589774 WVQ589774 K655224 JE655310 TA655310 ACW655310 AMS655310 AWO655310 BGK655310 BQG655310 CAC655310 CJY655310 CTU655310 DDQ655310 DNM655310 DXI655310 EHE655310 ERA655310 FAW655310 FKS655310 FUO655310 GEK655310 GOG655310 GYC655310 HHY655310 HRU655310 IBQ655310 ILM655310 IVI655310 JFE655310 JPA655310 JYW655310 KIS655310 KSO655310 LCK655310 LMG655310 LWC655310 MFY655310 MPU655310 MZQ655310 NJM655310 NTI655310 ODE655310 ONA655310 OWW655310 PGS655310 PQO655310 QAK655310 QKG655310 QUC655310 RDY655310 RNU655310 RXQ655310 SHM655310 SRI655310 TBE655310 TLA655310 TUW655310 UES655310 UOO655310 UYK655310 VIG655310 VSC655310 WBY655310 WLU655310 WVQ655310 K720760 JE720846 TA720846 ACW720846 AMS720846 AWO720846 BGK720846 BQG720846 CAC720846 CJY720846 CTU720846 DDQ720846 DNM720846 DXI720846 EHE720846 ERA720846 FAW720846 FKS720846 FUO720846 GEK720846 GOG720846 GYC720846 HHY720846 HRU720846 IBQ720846 ILM720846 IVI720846 JFE720846 JPA720846 JYW720846 KIS720846 KSO720846 LCK720846 LMG720846 LWC720846 MFY720846 MPU720846 MZQ720846 NJM720846 NTI720846 ODE720846 ONA720846 OWW720846 PGS720846 PQO720846 QAK720846 QKG720846 QUC720846 RDY720846 RNU720846 RXQ720846 SHM720846 SRI720846 TBE720846 TLA720846 TUW720846 UES720846 UOO720846 UYK720846 VIG720846 VSC720846 WBY720846 WLU720846 WVQ720846 K786296 JE786382 TA786382 ACW786382 AMS786382 AWO786382 BGK786382 BQG786382 CAC786382 CJY786382 CTU786382 DDQ786382 DNM786382 DXI786382 EHE786382 ERA786382 FAW786382 FKS786382 FUO786382 GEK786382 GOG786382 GYC786382 HHY786382 HRU786382 IBQ786382 ILM786382 IVI786382 JFE786382 JPA786382 JYW786382 KIS786382 KSO786382 LCK786382 LMG786382 LWC786382 MFY786382 MPU786382 MZQ786382 NJM786382 NTI786382 ODE786382 ONA786382 OWW786382 PGS786382 PQO786382 QAK786382 QKG786382 QUC786382 RDY786382 RNU786382 RXQ786382 SHM786382 SRI786382 TBE786382 TLA786382 TUW786382 UES786382 UOO786382 UYK786382 VIG786382 VSC786382 WBY786382 WLU786382 WVQ786382 K851832 JE851918 TA851918 ACW851918 AMS851918 AWO851918 BGK851918 BQG851918 CAC851918 CJY851918 CTU851918 DDQ851918 DNM851918 DXI851918 EHE851918 ERA851918 FAW851918 FKS851918 FUO851918 GEK851918 GOG851918 GYC851918 HHY851918 HRU851918 IBQ851918 ILM851918 IVI851918 JFE851918 JPA851918 JYW851918 KIS851918 KSO851918 LCK851918 LMG851918 LWC851918 MFY851918 MPU851918 MZQ851918 NJM851918 NTI851918 ODE851918 ONA851918 OWW851918 PGS851918 PQO851918 QAK851918 QKG851918 QUC851918 RDY851918 RNU851918 RXQ851918 SHM851918 SRI851918 TBE851918 TLA851918 TUW851918 UES851918 UOO851918 UYK851918 VIG851918 VSC851918 WBY851918 WLU851918 WVQ851918 K917368 JE917454 TA917454 ACW917454 AMS917454 AWO917454 BGK917454 BQG917454 CAC917454 CJY917454 CTU917454 DDQ917454 DNM917454 DXI917454 EHE917454 ERA917454 FAW917454 FKS917454 FUO917454 GEK917454 GOG917454 GYC917454 HHY917454 HRU917454 IBQ917454 ILM917454 IVI917454 JFE917454 JPA917454 JYW917454 KIS917454 KSO917454 LCK917454 LMG917454 LWC917454 MFY917454 MPU917454 MZQ917454 NJM917454 NTI917454 ODE917454 ONA917454 OWW917454 PGS917454 PQO917454 QAK917454 QKG917454 QUC917454 RDY917454 RNU917454 RXQ917454 SHM917454 SRI917454 TBE917454 TLA917454 TUW917454 UES917454 UOO917454 UYK917454 VIG917454 VSC917454 WBY917454 WLU917454 WVQ917454 K982904 JE982990 TA982990 ACW982990 AMS982990 AWO982990 BGK982990 BQG982990 CAC982990 CJY982990 CTU982990 DDQ982990 DNM982990 DXI982990 EHE982990 ERA982990 FAW982990 FKS982990 FUO982990 GEK982990 GOG982990 GYC982990 HHY982990 HRU982990 IBQ982990 ILM982990 IVI982990 JFE982990 JPA982990 JYW982990 KIS982990 KSO982990 LCK982990 LMG982990 LWC982990 MFY982990 MPU982990 MZQ982990 NJM982990 NTI982990 ODE982990 ONA982990 OWW982990 PGS982990 PQO982990 QAK982990 QKG982990 QUC982990 RDY982990 RNU982990 RXQ982990 SHM982990 SRI982990 TBE982990 TLA982990 TUW982990 UES982990 UOO982990 UYK982990 VIG982990 VSC982990 WBY982990 WLU982990 WVQ982990" xr:uid="{395D2471-B7A3-49BB-A1C0-CB959680C961}">
      <formula1>$M$11:$M$22</formula1>
    </dataValidation>
    <dataValidation type="list" allowBlank="1" showInputMessage="1" showErrorMessage="1" sqref="K15" xr:uid="{F7B58C50-C202-46BE-AC84-604296257E28}">
      <formula1>$N$14:$N$50</formula1>
    </dataValidation>
  </dataValidations>
  <hyperlinks>
    <hyperlink ref="P8:S8" r:id="rId1" display="Posted Price" xr:uid="{15B294F8-2717-4B6C-8436-62D5B058B626}"/>
  </hyperlinks>
  <printOptions horizontalCentered="1"/>
  <pageMargins left="0.25" right="0.25" top="0.75" bottom="0.75" header="0.3" footer="0.3"/>
  <pageSetup scale="49" orientation="landscape" horizontalDpi="4294967295" r:id="rId2"/>
  <rowBreaks count="3" manualBreakCount="3">
    <brk id="29" min="1" max="7" man="1"/>
    <brk id="79" min="1" max="7" man="1"/>
    <brk id="102"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EF23B-554E-49B4-BEF5-3B5620AA8EE4}">
  <dimension ref="B1:Z146"/>
  <sheetViews>
    <sheetView topLeftCell="A30" zoomScaleNormal="100" workbookViewId="0">
      <selection activeCell="F64" sqref="F64"/>
    </sheetView>
  </sheetViews>
  <sheetFormatPr defaultRowHeight="12.75" x14ac:dyDescent="0.2"/>
  <cols>
    <col min="1" max="1" width="4.140625" style="1" customWidth="1"/>
    <col min="2" max="2" width="25.42578125" style="1" customWidth="1"/>
    <col min="3" max="3" width="35" style="1" customWidth="1"/>
    <col min="4" max="4" width="17.42578125" style="1" customWidth="1"/>
    <col min="5" max="5" width="17.28515625" style="1" customWidth="1"/>
    <col min="6" max="6" width="23.7109375" style="1" customWidth="1"/>
    <col min="7" max="7" width="25.42578125" style="1" customWidth="1"/>
    <col min="8" max="8" width="19" style="1" customWidth="1"/>
    <col min="9" max="9" width="6.5703125" style="1" customWidth="1"/>
    <col min="10" max="10" width="33.5703125" style="3" hidden="1" customWidth="1"/>
    <col min="11" max="11" width="20.42578125" style="3" hidden="1" customWidth="1"/>
    <col min="12" max="12" width="4.28515625" style="3" hidden="1" customWidth="1"/>
    <col min="13" max="13" width="22" style="1" hidden="1" customWidth="1"/>
    <col min="14" max="14" width="22.28515625" style="1" hidden="1" customWidth="1"/>
    <col min="15" max="15" width="4.28515625" style="1" hidden="1" customWidth="1"/>
    <col min="16" max="17" width="18.7109375" style="2" hidden="1" customWidth="1"/>
    <col min="18" max="18" width="20.42578125" style="2" hidden="1" customWidth="1"/>
    <col min="19" max="19" width="17.42578125" style="2" hidden="1" customWidth="1"/>
    <col min="20" max="20" width="4.28515625" style="1" hidden="1" customWidth="1"/>
    <col min="21" max="21" width="4" style="1" hidden="1" customWidth="1"/>
    <col min="22" max="22" width="13.7109375" style="1" customWidth="1"/>
    <col min="23" max="51" width="9.28515625" style="1" customWidth="1"/>
    <col min="52" max="255" width="8.85546875" style="1"/>
    <col min="256" max="256" width="25.42578125" style="1" customWidth="1"/>
    <col min="257" max="257" width="32.7109375" style="1" customWidth="1"/>
    <col min="258" max="258" width="17.42578125" style="1" customWidth="1"/>
    <col min="259" max="259" width="17.28515625" style="1" customWidth="1"/>
    <col min="260" max="260" width="23.7109375" style="1" customWidth="1"/>
    <col min="261" max="261" width="25.42578125" style="1" customWidth="1"/>
    <col min="262" max="262" width="19" style="1" customWidth="1"/>
    <col min="263" max="263" width="6.5703125" style="1" customWidth="1"/>
    <col min="264" max="279" width="0" style="1" hidden="1" customWidth="1"/>
    <col min="280" max="511" width="8.85546875" style="1"/>
    <col min="512" max="512" width="25.42578125" style="1" customWidth="1"/>
    <col min="513" max="513" width="32.7109375" style="1" customWidth="1"/>
    <col min="514" max="514" width="17.42578125" style="1" customWidth="1"/>
    <col min="515" max="515" width="17.28515625" style="1" customWidth="1"/>
    <col min="516" max="516" width="23.7109375" style="1" customWidth="1"/>
    <col min="517" max="517" width="25.42578125" style="1" customWidth="1"/>
    <col min="518" max="518" width="19" style="1" customWidth="1"/>
    <col min="519" max="519" width="6.5703125" style="1" customWidth="1"/>
    <col min="520" max="535" width="0" style="1" hidden="1" customWidth="1"/>
    <col min="536" max="767" width="8.85546875" style="1"/>
    <col min="768" max="768" width="25.42578125" style="1" customWidth="1"/>
    <col min="769" max="769" width="32.7109375" style="1" customWidth="1"/>
    <col min="770" max="770" width="17.42578125" style="1" customWidth="1"/>
    <col min="771" max="771" width="17.28515625" style="1" customWidth="1"/>
    <col min="772" max="772" width="23.7109375" style="1" customWidth="1"/>
    <col min="773" max="773" width="25.42578125" style="1" customWidth="1"/>
    <col min="774" max="774" width="19" style="1" customWidth="1"/>
    <col min="775" max="775" width="6.5703125" style="1" customWidth="1"/>
    <col min="776" max="791" width="0" style="1" hidden="1" customWidth="1"/>
    <col min="792" max="1023" width="8.85546875" style="1"/>
    <col min="1024" max="1024" width="25.42578125" style="1" customWidth="1"/>
    <col min="1025" max="1025" width="32.7109375" style="1" customWidth="1"/>
    <col min="1026" max="1026" width="17.42578125" style="1" customWidth="1"/>
    <col min="1027" max="1027" width="17.28515625" style="1" customWidth="1"/>
    <col min="1028" max="1028" width="23.7109375" style="1" customWidth="1"/>
    <col min="1029" max="1029" width="25.42578125" style="1" customWidth="1"/>
    <col min="1030" max="1030" width="19" style="1" customWidth="1"/>
    <col min="1031" max="1031" width="6.5703125" style="1" customWidth="1"/>
    <col min="1032" max="1047" width="0" style="1" hidden="1" customWidth="1"/>
    <col min="1048" max="1279" width="8.85546875" style="1"/>
    <col min="1280" max="1280" width="25.42578125" style="1" customWidth="1"/>
    <col min="1281" max="1281" width="32.7109375" style="1" customWidth="1"/>
    <col min="1282" max="1282" width="17.42578125" style="1" customWidth="1"/>
    <col min="1283" max="1283" width="17.28515625" style="1" customWidth="1"/>
    <col min="1284" max="1284" width="23.7109375" style="1" customWidth="1"/>
    <col min="1285" max="1285" width="25.42578125" style="1" customWidth="1"/>
    <col min="1286" max="1286" width="19" style="1" customWidth="1"/>
    <col min="1287" max="1287" width="6.5703125" style="1" customWidth="1"/>
    <col min="1288" max="1303" width="0" style="1" hidden="1" customWidth="1"/>
    <col min="1304" max="1535" width="8.85546875" style="1"/>
    <col min="1536" max="1536" width="25.42578125" style="1" customWidth="1"/>
    <col min="1537" max="1537" width="32.7109375" style="1" customWidth="1"/>
    <col min="1538" max="1538" width="17.42578125" style="1" customWidth="1"/>
    <col min="1539" max="1539" width="17.28515625" style="1" customWidth="1"/>
    <col min="1540" max="1540" width="23.7109375" style="1" customWidth="1"/>
    <col min="1541" max="1541" width="25.42578125" style="1" customWidth="1"/>
    <col min="1542" max="1542" width="19" style="1" customWidth="1"/>
    <col min="1543" max="1543" width="6.5703125" style="1" customWidth="1"/>
    <col min="1544" max="1559" width="0" style="1" hidden="1" customWidth="1"/>
    <col min="1560" max="1791" width="8.85546875" style="1"/>
    <col min="1792" max="1792" width="25.42578125" style="1" customWidth="1"/>
    <col min="1793" max="1793" width="32.7109375" style="1" customWidth="1"/>
    <col min="1794" max="1794" width="17.42578125" style="1" customWidth="1"/>
    <col min="1795" max="1795" width="17.28515625" style="1" customWidth="1"/>
    <col min="1796" max="1796" width="23.7109375" style="1" customWidth="1"/>
    <col min="1797" max="1797" width="25.42578125" style="1" customWidth="1"/>
    <col min="1798" max="1798" width="19" style="1" customWidth="1"/>
    <col min="1799" max="1799" width="6.5703125" style="1" customWidth="1"/>
    <col min="1800" max="1815" width="0" style="1" hidden="1" customWidth="1"/>
    <col min="1816" max="2047" width="8.85546875" style="1"/>
    <col min="2048" max="2048" width="25.42578125" style="1" customWidth="1"/>
    <col min="2049" max="2049" width="32.7109375" style="1" customWidth="1"/>
    <col min="2050" max="2050" width="17.42578125" style="1" customWidth="1"/>
    <col min="2051" max="2051" width="17.28515625" style="1" customWidth="1"/>
    <col min="2052" max="2052" width="23.7109375" style="1" customWidth="1"/>
    <col min="2053" max="2053" width="25.42578125" style="1" customWidth="1"/>
    <col min="2054" max="2054" width="19" style="1" customWidth="1"/>
    <col min="2055" max="2055" width="6.5703125" style="1" customWidth="1"/>
    <col min="2056" max="2071" width="0" style="1" hidden="1" customWidth="1"/>
    <col min="2072" max="2303" width="8.85546875" style="1"/>
    <col min="2304" max="2304" width="25.42578125" style="1" customWidth="1"/>
    <col min="2305" max="2305" width="32.7109375" style="1" customWidth="1"/>
    <col min="2306" max="2306" width="17.42578125" style="1" customWidth="1"/>
    <col min="2307" max="2307" width="17.28515625" style="1" customWidth="1"/>
    <col min="2308" max="2308" width="23.7109375" style="1" customWidth="1"/>
    <col min="2309" max="2309" width="25.42578125" style="1" customWidth="1"/>
    <col min="2310" max="2310" width="19" style="1" customWidth="1"/>
    <col min="2311" max="2311" width="6.5703125" style="1" customWidth="1"/>
    <col min="2312" max="2327" width="0" style="1" hidden="1" customWidth="1"/>
    <col min="2328" max="2559" width="8.85546875" style="1"/>
    <col min="2560" max="2560" width="25.42578125" style="1" customWidth="1"/>
    <col min="2561" max="2561" width="32.7109375" style="1" customWidth="1"/>
    <col min="2562" max="2562" width="17.42578125" style="1" customWidth="1"/>
    <col min="2563" max="2563" width="17.28515625" style="1" customWidth="1"/>
    <col min="2564" max="2564" width="23.7109375" style="1" customWidth="1"/>
    <col min="2565" max="2565" width="25.42578125" style="1" customWidth="1"/>
    <col min="2566" max="2566" width="19" style="1" customWidth="1"/>
    <col min="2567" max="2567" width="6.5703125" style="1" customWidth="1"/>
    <col min="2568" max="2583" width="0" style="1" hidden="1" customWidth="1"/>
    <col min="2584" max="2815" width="8.85546875" style="1"/>
    <col min="2816" max="2816" width="25.42578125" style="1" customWidth="1"/>
    <col min="2817" max="2817" width="32.7109375" style="1" customWidth="1"/>
    <col min="2818" max="2818" width="17.42578125" style="1" customWidth="1"/>
    <col min="2819" max="2819" width="17.28515625" style="1" customWidth="1"/>
    <col min="2820" max="2820" width="23.7109375" style="1" customWidth="1"/>
    <col min="2821" max="2821" width="25.42578125" style="1" customWidth="1"/>
    <col min="2822" max="2822" width="19" style="1" customWidth="1"/>
    <col min="2823" max="2823" width="6.5703125" style="1" customWidth="1"/>
    <col min="2824" max="2839" width="0" style="1" hidden="1" customWidth="1"/>
    <col min="2840" max="3071" width="8.85546875" style="1"/>
    <col min="3072" max="3072" width="25.42578125" style="1" customWidth="1"/>
    <col min="3073" max="3073" width="32.7109375" style="1" customWidth="1"/>
    <col min="3074" max="3074" width="17.42578125" style="1" customWidth="1"/>
    <col min="3075" max="3075" width="17.28515625" style="1" customWidth="1"/>
    <col min="3076" max="3076" width="23.7109375" style="1" customWidth="1"/>
    <col min="3077" max="3077" width="25.42578125" style="1" customWidth="1"/>
    <col min="3078" max="3078" width="19" style="1" customWidth="1"/>
    <col min="3079" max="3079" width="6.5703125" style="1" customWidth="1"/>
    <col min="3080" max="3095" width="0" style="1" hidden="1" customWidth="1"/>
    <col min="3096" max="3327" width="8.85546875" style="1"/>
    <col min="3328" max="3328" width="25.42578125" style="1" customWidth="1"/>
    <col min="3329" max="3329" width="32.7109375" style="1" customWidth="1"/>
    <col min="3330" max="3330" width="17.42578125" style="1" customWidth="1"/>
    <col min="3331" max="3331" width="17.28515625" style="1" customWidth="1"/>
    <col min="3332" max="3332" width="23.7109375" style="1" customWidth="1"/>
    <col min="3333" max="3333" width="25.42578125" style="1" customWidth="1"/>
    <col min="3334" max="3334" width="19" style="1" customWidth="1"/>
    <col min="3335" max="3335" width="6.5703125" style="1" customWidth="1"/>
    <col min="3336" max="3351" width="0" style="1" hidden="1" customWidth="1"/>
    <col min="3352" max="3583" width="8.85546875" style="1"/>
    <col min="3584" max="3584" width="25.42578125" style="1" customWidth="1"/>
    <col min="3585" max="3585" width="32.7109375" style="1" customWidth="1"/>
    <col min="3586" max="3586" width="17.42578125" style="1" customWidth="1"/>
    <col min="3587" max="3587" width="17.28515625" style="1" customWidth="1"/>
    <col min="3588" max="3588" width="23.7109375" style="1" customWidth="1"/>
    <col min="3589" max="3589" width="25.42578125" style="1" customWidth="1"/>
    <col min="3590" max="3590" width="19" style="1" customWidth="1"/>
    <col min="3591" max="3591" width="6.5703125" style="1" customWidth="1"/>
    <col min="3592" max="3607" width="0" style="1" hidden="1" customWidth="1"/>
    <col min="3608" max="3839" width="8.85546875" style="1"/>
    <col min="3840" max="3840" width="25.42578125" style="1" customWidth="1"/>
    <col min="3841" max="3841" width="32.7109375" style="1" customWidth="1"/>
    <col min="3842" max="3842" width="17.42578125" style="1" customWidth="1"/>
    <col min="3843" max="3843" width="17.28515625" style="1" customWidth="1"/>
    <col min="3844" max="3844" width="23.7109375" style="1" customWidth="1"/>
    <col min="3845" max="3845" width="25.42578125" style="1" customWidth="1"/>
    <col min="3846" max="3846" width="19" style="1" customWidth="1"/>
    <col min="3847" max="3847" width="6.5703125" style="1" customWidth="1"/>
    <col min="3848" max="3863" width="0" style="1" hidden="1" customWidth="1"/>
    <col min="3864" max="4095" width="8.85546875" style="1"/>
    <col min="4096" max="4096" width="25.42578125" style="1" customWidth="1"/>
    <col min="4097" max="4097" width="32.7109375" style="1" customWidth="1"/>
    <col min="4098" max="4098" width="17.42578125" style="1" customWidth="1"/>
    <col min="4099" max="4099" width="17.28515625" style="1" customWidth="1"/>
    <col min="4100" max="4100" width="23.7109375" style="1" customWidth="1"/>
    <col min="4101" max="4101" width="25.42578125" style="1" customWidth="1"/>
    <col min="4102" max="4102" width="19" style="1" customWidth="1"/>
    <col min="4103" max="4103" width="6.5703125" style="1" customWidth="1"/>
    <col min="4104" max="4119" width="0" style="1" hidden="1" customWidth="1"/>
    <col min="4120" max="4351" width="8.85546875" style="1"/>
    <col min="4352" max="4352" width="25.42578125" style="1" customWidth="1"/>
    <col min="4353" max="4353" width="32.7109375" style="1" customWidth="1"/>
    <col min="4354" max="4354" width="17.42578125" style="1" customWidth="1"/>
    <col min="4355" max="4355" width="17.28515625" style="1" customWidth="1"/>
    <col min="4356" max="4356" width="23.7109375" style="1" customWidth="1"/>
    <col min="4357" max="4357" width="25.42578125" style="1" customWidth="1"/>
    <col min="4358" max="4358" width="19" style="1" customWidth="1"/>
    <col min="4359" max="4359" width="6.5703125" style="1" customWidth="1"/>
    <col min="4360" max="4375" width="0" style="1" hidden="1" customWidth="1"/>
    <col min="4376" max="4607" width="8.85546875" style="1"/>
    <col min="4608" max="4608" width="25.42578125" style="1" customWidth="1"/>
    <col min="4609" max="4609" width="32.7109375" style="1" customWidth="1"/>
    <col min="4610" max="4610" width="17.42578125" style="1" customWidth="1"/>
    <col min="4611" max="4611" width="17.28515625" style="1" customWidth="1"/>
    <col min="4612" max="4612" width="23.7109375" style="1" customWidth="1"/>
    <col min="4613" max="4613" width="25.42578125" style="1" customWidth="1"/>
    <col min="4614" max="4614" width="19" style="1" customWidth="1"/>
    <col min="4615" max="4615" width="6.5703125" style="1" customWidth="1"/>
    <col min="4616" max="4631" width="0" style="1" hidden="1" customWidth="1"/>
    <col min="4632" max="4863" width="8.85546875" style="1"/>
    <col min="4864" max="4864" width="25.42578125" style="1" customWidth="1"/>
    <col min="4865" max="4865" width="32.7109375" style="1" customWidth="1"/>
    <col min="4866" max="4866" width="17.42578125" style="1" customWidth="1"/>
    <col min="4867" max="4867" width="17.28515625" style="1" customWidth="1"/>
    <col min="4868" max="4868" width="23.7109375" style="1" customWidth="1"/>
    <col min="4869" max="4869" width="25.42578125" style="1" customWidth="1"/>
    <col min="4870" max="4870" width="19" style="1" customWidth="1"/>
    <col min="4871" max="4871" width="6.5703125" style="1" customWidth="1"/>
    <col min="4872" max="4887" width="0" style="1" hidden="1" customWidth="1"/>
    <col min="4888" max="5119" width="8.85546875" style="1"/>
    <col min="5120" max="5120" width="25.42578125" style="1" customWidth="1"/>
    <col min="5121" max="5121" width="32.7109375" style="1" customWidth="1"/>
    <col min="5122" max="5122" width="17.42578125" style="1" customWidth="1"/>
    <col min="5123" max="5123" width="17.28515625" style="1" customWidth="1"/>
    <col min="5124" max="5124" width="23.7109375" style="1" customWidth="1"/>
    <col min="5125" max="5125" width="25.42578125" style="1" customWidth="1"/>
    <col min="5126" max="5126" width="19" style="1" customWidth="1"/>
    <col min="5127" max="5127" width="6.5703125" style="1" customWidth="1"/>
    <col min="5128" max="5143" width="0" style="1" hidden="1" customWidth="1"/>
    <col min="5144" max="5375" width="8.85546875" style="1"/>
    <col min="5376" max="5376" width="25.42578125" style="1" customWidth="1"/>
    <col min="5377" max="5377" width="32.7109375" style="1" customWidth="1"/>
    <col min="5378" max="5378" width="17.42578125" style="1" customWidth="1"/>
    <col min="5379" max="5379" width="17.28515625" style="1" customWidth="1"/>
    <col min="5380" max="5380" width="23.7109375" style="1" customWidth="1"/>
    <col min="5381" max="5381" width="25.42578125" style="1" customWidth="1"/>
    <col min="5382" max="5382" width="19" style="1" customWidth="1"/>
    <col min="5383" max="5383" width="6.5703125" style="1" customWidth="1"/>
    <col min="5384" max="5399" width="0" style="1" hidden="1" customWidth="1"/>
    <col min="5400" max="5631" width="8.85546875" style="1"/>
    <col min="5632" max="5632" width="25.42578125" style="1" customWidth="1"/>
    <col min="5633" max="5633" width="32.7109375" style="1" customWidth="1"/>
    <col min="5634" max="5634" width="17.42578125" style="1" customWidth="1"/>
    <col min="5635" max="5635" width="17.28515625" style="1" customWidth="1"/>
    <col min="5636" max="5636" width="23.7109375" style="1" customWidth="1"/>
    <col min="5637" max="5637" width="25.42578125" style="1" customWidth="1"/>
    <col min="5638" max="5638" width="19" style="1" customWidth="1"/>
    <col min="5639" max="5639" width="6.5703125" style="1" customWidth="1"/>
    <col min="5640" max="5655" width="0" style="1" hidden="1" customWidth="1"/>
    <col min="5656" max="5887" width="8.85546875" style="1"/>
    <col min="5888" max="5888" width="25.42578125" style="1" customWidth="1"/>
    <col min="5889" max="5889" width="32.7109375" style="1" customWidth="1"/>
    <col min="5890" max="5890" width="17.42578125" style="1" customWidth="1"/>
    <col min="5891" max="5891" width="17.28515625" style="1" customWidth="1"/>
    <col min="5892" max="5892" width="23.7109375" style="1" customWidth="1"/>
    <col min="5893" max="5893" width="25.42578125" style="1" customWidth="1"/>
    <col min="5894" max="5894" width="19" style="1" customWidth="1"/>
    <col min="5895" max="5895" width="6.5703125" style="1" customWidth="1"/>
    <col min="5896" max="5911" width="0" style="1" hidden="1" customWidth="1"/>
    <col min="5912" max="6143" width="8.85546875" style="1"/>
    <col min="6144" max="6144" width="25.42578125" style="1" customWidth="1"/>
    <col min="6145" max="6145" width="32.7109375" style="1" customWidth="1"/>
    <col min="6146" max="6146" width="17.42578125" style="1" customWidth="1"/>
    <col min="6147" max="6147" width="17.28515625" style="1" customWidth="1"/>
    <col min="6148" max="6148" width="23.7109375" style="1" customWidth="1"/>
    <col min="6149" max="6149" width="25.42578125" style="1" customWidth="1"/>
    <col min="6150" max="6150" width="19" style="1" customWidth="1"/>
    <col min="6151" max="6151" width="6.5703125" style="1" customWidth="1"/>
    <col min="6152" max="6167" width="0" style="1" hidden="1" customWidth="1"/>
    <col min="6168" max="6399" width="8.85546875" style="1"/>
    <col min="6400" max="6400" width="25.42578125" style="1" customWidth="1"/>
    <col min="6401" max="6401" width="32.7109375" style="1" customWidth="1"/>
    <col min="6402" max="6402" width="17.42578125" style="1" customWidth="1"/>
    <col min="6403" max="6403" width="17.28515625" style="1" customWidth="1"/>
    <col min="6404" max="6404" width="23.7109375" style="1" customWidth="1"/>
    <col min="6405" max="6405" width="25.42578125" style="1" customWidth="1"/>
    <col min="6406" max="6406" width="19" style="1" customWidth="1"/>
    <col min="6407" max="6407" width="6.5703125" style="1" customWidth="1"/>
    <col min="6408" max="6423" width="0" style="1" hidden="1" customWidth="1"/>
    <col min="6424" max="6655" width="8.85546875" style="1"/>
    <col min="6656" max="6656" width="25.42578125" style="1" customWidth="1"/>
    <col min="6657" max="6657" width="32.7109375" style="1" customWidth="1"/>
    <col min="6658" max="6658" width="17.42578125" style="1" customWidth="1"/>
    <col min="6659" max="6659" width="17.28515625" style="1" customWidth="1"/>
    <col min="6660" max="6660" width="23.7109375" style="1" customWidth="1"/>
    <col min="6661" max="6661" width="25.42578125" style="1" customWidth="1"/>
    <col min="6662" max="6662" width="19" style="1" customWidth="1"/>
    <col min="6663" max="6663" width="6.5703125" style="1" customWidth="1"/>
    <col min="6664" max="6679" width="0" style="1" hidden="1" customWidth="1"/>
    <col min="6680" max="6911" width="8.85546875" style="1"/>
    <col min="6912" max="6912" width="25.42578125" style="1" customWidth="1"/>
    <col min="6913" max="6913" width="32.7109375" style="1" customWidth="1"/>
    <col min="6914" max="6914" width="17.42578125" style="1" customWidth="1"/>
    <col min="6915" max="6915" width="17.28515625" style="1" customWidth="1"/>
    <col min="6916" max="6916" width="23.7109375" style="1" customWidth="1"/>
    <col min="6917" max="6917" width="25.42578125" style="1" customWidth="1"/>
    <col min="6918" max="6918" width="19" style="1" customWidth="1"/>
    <col min="6919" max="6919" width="6.5703125" style="1" customWidth="1"/>
    <col min="6920" max="6935" width="0" style="1" hidden="1" customWidth="1"/>
    <col min="6936" max="7167" width="8.85546875" style="1"/>
    <col min="7168" max="7168" width="25.42578125" style="1" customWidth="1"/>
    <col min="7169" max="7169" width="32.7109375" style="1" customWidth="1"/>
    <col min="7170" max="7170" width="17.42578125" style="1" customWidth="1"/>
    <col min="7171" max="7171" width="17.28515625" style="1" customWidth="1"/>
    <col min="7172" max="7172" width="23.7109375" style="1" customWidth="1"/>
    <col min="7173" max="7173" width="25.42578125" style="1" customWidth="1"/>
    <col min="7174" max="7174" width="19" style="1" customWidth="1"/>
    <col min="7175" max="7175" width="6.5703125" style="1" customWidth="1"/>
    <col min="7176" max="7191" width="0" style="1" hidden="1" customWidth="1"/>
    <col min="7192" max="7423" width="8.85546875" style="1"/>
    <col min="7424" max="7424" width="25.42578125" style="1" customWidth="1"/>
    <col min="7425" max="7425" width="32.7109375" style="1" customWidth="1"/>
    <col min="7426" max="7426" width="17.42578125" style="1" customWidth="1"/>
    <col min="7427" max="7427" width="17.28515625" style="1" customWidth="1"/>
    <col min="7428" max="7428" width="23.7109375" style="1" customWidth="1"/>
    <col min="7429" max="7429" width="25.42578125" style="1" customWidth="1"/>
    <col min="7430" max="7430" width="19" style="1" customWidth="1"/>
    <col min="7431" max="7431" width="6.5703125" style="1" customWidth="1"/>
    <col min="7432" max="7447" width="0" style="1" hidden="1" customWidth="1"/>
    <col min="7448" max="7679" width="8.85546875" style="1"/>
    <col min="7680" max="7680" width="25.42578125" style="1" customWidth="1"/>
    <col min="7681" max="7681" width="32.7109375" style="1" customWidth="1"/>
    <col min="7682" max="7682" width="17.42578125" style="1" customWidth="1"/>
    <col min="7683" max="7683" width="17.28515625" style="1" customWidth="1"/>
    <col min="7684" max="7684" width="23.7109375" style="1" customWidth="1"/>
    <col min="7685" max="7685" width="25.42578125" style="1" customWidth="1"/>
    <col min="7686" max="7686" width="19" style="1" customWidth="1"/>
    <col min="7687" max="7687" width="6.5703125" style="1" customWidth="1"/>
    <col min="7688" max="7703" width="0" style="1" hidden="1" customWidth="1"/>
    <col min="7704" max="7935" width="8.85546875" style="1"/>
    <col min="7936" max="7936" width="25.42578125" style="1" customWidth="1"/>
    <col min="7937" max="7937" width="32.7109375" style="1" customWidth="1"/>
    <col min="7938" max="7938" width="17.42578125" style="1" customWidth="1"/>
    <col min="7939" max="7939" width="17.28515625" style="1" customWidth="1"/>
    <col min="7940" max="7940" width="23.7109375" style="1" customWidth="1"/>
    <col min="7941" max="7941" width="25.42578125" style="1" customWidth="1"/>
    <col min="7942" max="7942" width="19" style="1" customWidth="1"/>
    <col min="7943" max="7943" width="6.5703125" style="1" customWidth="1"/>
    <col min="7944" max="7959" width="0" style="1" hidden="1" customWidth="1"/>
    <col min="7960" max="8191" width="8.85546875" style="1"/>
    <col min="8192" max="8192" width="25.42578125" style="1" customWidth="1"/>
    <col min="8193" max="8193" width="32.7109375" style="1" customWidth="1"/>
    <col min="8194" max="8194" width="17.42578125" style="1" customWidth="1"/>
    <col min="8195" max="8195" width="17.28515625" style="1" customWidth="1"/>
    <col min="8196" max="8196" width="23.7109375" style="1" customWidth="1"/>
    <col min="8197" max="8197" width="25.42578125" style="1" customWidth="1"/>
    <col min="8198" max="8198" width="19" style="1" customWidth="1"/>
    <col min="8199" max="8199" width="6.5703125" style="1" customWidth="1"/>
    <col min="8200" max="8215" width="0" style="1" hidden="1" customWidth="1"/>
    <col min="8216" max="8447" width="8.85546875" style="1"/>
    <col min="8448" max="8448" width="25.42578125" style="1" customWidth="1"/>
    <col min="8449" max="8449" width="32.7109375" style="1" customWidth="1"/>
    <col min="8450" max="8450" width="17.42578125" style="1" customWidth="1"/>
    <col min="8451" max="8451" width="17.28515625" style="1" customWidth="1"/>
    <col min="8452" max="8452" width="23.7109375" style="1" customWidth="1"/>
    <col min="8453" max="8453" width="25.42578125" style="1" customWidth="1"/>
    <col min="8454" max="8454" width="19" style="1" customWidth="1"/>
    <col min="8455" max="8455" width="6.5703125" style="1" customWidth="1"/>
    <col min="8456" max="8471" width="0" style="1" hidden="1" customWidth="1"/>
    <col min="8472" max="8703" width="8.85546875" style="1"/>
    <col min="8704" max="8704" width="25.42578125" style="1" customWidth="1"/>
    <col min="8705" max="8705" width="32.7109375" style="1" customWidth="1"/>
    <col min="8706" max="8706" width="17.42578125" style="1" customWidth="1"/>
    <col min="8707" max="8707" width="17.28515625" style="1" customWidth="1"/>
    <col min="8708" max="8708" width="23.7109375" style="1" customWidth="1"/>
    <col min="8709" max="8709" width="25.42578125" style="1" customWidth="1"/>
    <col min="8710" max="8710" width="19" style="1" customWidth="1"/>
    <col min="8711" max="8711" width="6.5703125" style="1" customWidth="1"/>
    <col min="8712" max="8727" width="0" style="1" hidden="1" customWidth="1"/>
    <col min="8728" max="8959" width="8.85546875" style="1"/>
    <col min="8960" max="8960" width="25.42578125" style="1" customWidth="1"/>
    <col min="8961" max="8961" width="32.7109375" style="1" customWidth="1"/>
    <col min="8962" max="8962" width="17.42578125" style="1" customWidth="1"/>
    <col min="8963" max="8963" width="17.28515625" style="1" customWidth="1"/>
    <col min="8964" max="8964" width="23.7109375" style="1" customWidth="1"/>
    <col min="8965" max="8965" width="25.42578125" style="1" customWidth="1"/>
    <col min="8966" max="8966" width="19" style="1" customWidth="1"/>
    <col min="8967" max="8967" width="6.5703125" style="1" customWidth="1"/>
    <col min="8968" max="8983" width="0" style="1" hidden="1" customWidth="1"/>
    <col min="8984" max="9215" width="8.85546875" style="1"/>
    <col min="9216" max="9216" width="25.42578125" style="1" customWidth="1"/>
    <col min="9217" max="9217" width="32.7109375" style="1" customWidth="1"/>
    <col min="9218" max="9218" width="17.42578125" style="1" customWidth="1"/>
    <col min="9219" max="9219" width="17.28515625" style="1" customWidth="1"/>
    <col min="9220" max="9220" width="23.7109375" style="1" customWidth="1"/>
    <col min="9221" max="9221" width="25.42578125" style="1" customWidth="1"/>
    <col min="9222" max="9222" width="19" style="1" customWidth="1"/>
    <col min="9223" max="9223" width="6.5703125" style="1" customWidth="1"/>
    <col min="9224" max="9239" width="0" style="1" hidden="1" customWidth="1"/>
    <col min="9240" max="9471" width="8.85546875" style="1"/>
    <col min="9472" max="9472" width="25.42578125" style="1" customWidth="1"/>
    <col min="9473" max="9473" width="32.7109375" style="1" customWidth="1"/>
    <col min="9474" max="9474" width="17.42578125" style="1" customWidth="1"/>
    <col min="9475" max="9475" width="17.28515625" style="1" customWidth="1"/>
    <col min="9476" max="9476" width="23.7109375" style="1" customWidth="1"/>
    <col min="9477" max="9477" width="25.42578125" style="1" customWidth="1"/>
    <col min="9478" max="9478" width="19" style="1" customWidth="1"/>
    <col min="9479" max="9479" width="6.5703125" style="1" customWidth="1"/>
    <col min="9480" max="9495" width="0" style="1" hidden="1" customWidth="1"/>
    <col min="9496" max="9727" width="8.85546875" style="1"/>
    <col min="9728" max="9728" width="25.42578125" style="1" customWidth="1"/>
    <col min="9729" max="9729" width="32.7109375" style="1" customWidth="1"/>
    <col min="9730" max="9730" width="17.42578125" style="1" customWidth="1"/>
    <col min="9731" max="9731" width="17.28515625" style="1" customWidth="1"/>
    <col min="9732" max="9732" width="23.7109375" style="1" customWidth="1"/>
    <col min="9733" max="9733" width="25.42578125" style="1" customWidth="1"/>
    <col min="9734" max="9734" width="19" style="1" customWidth="1"/>
    <col min="9735" max="9735" width="6.5703125" style="1" customWidth="1"/>
    <col min="9736" max="9751" width="0" style="1" hidden="1" customWidth="1"/>
    <col min="9752" max="9983" width="8.85546875" style="1"/>
    <col min="9984" max="9984" width="25.42578125" style="1" customWidth="1"/>
    <col min="9985" max="9985" width="32.7109375" style="1" customWidth="1"/>
    <col min="9986" max="9986" width="17.42578125" style="1" customWidth="1"/>
    <col min="9987" max="9987" width="17.28515625" style="1" customWidth="1"/>
    <col min="9988" max="9988" width="23.7109375" style="1" customWidth="1"/>
    <col min="9989" max="9989" width="25.42578125" style="1" customWidth="1"/>
    <col min="9990" max="9990" width="19" style="1" customWidth="1"/>
    <col min="9991" max="9991" width="6.5703125" style="1" customWidth="1"/>
    <col min="9992" max="10007" width="0" style="1" hidden="1" customWidth="1"/>
    <col min="10008" max="10239" width="8.85546875" style="1"/>
    <col min="10240" max="10240" width="25.42578125" style="1" customWidth="1"/>
    <col min="10241" max="10241" width="32.7109375" style="1" customWidth="1"/>
    <col min="10242" max="10242" width="17.42578125" style="1" customWidth="1"/>
    <col min="10243" max="10243" width="17.28515625" style="1" customWidth="1"/>
    <col min="10244" max="10244" width="23.7109375" style="1" customWidth="1"/>
    <col min="10245" max="10245" width="25.42578125" style="1" customWidth="1"/>
    <col min="10246" max="10246" width="19" style="1" customWidth="1"/>
    <col min="10247" max="10247" width="6.5703125" style="1" customWidth="1"/>
    <col min="10248" max="10263" width="0" style="1" hidden="1" customWidth="1"/>
    <col min="10264" max="10495" width="8.85546875" style="1"/>
    <col min="10496" max="10496" width="25.42578125" style="1" customWidth="1"/>
    <col min="10497" max="10497" width="32.7109375" style="1" customWidth="1"/>
    <col min="10498" max="10498" width="17.42578125" style="1" customWidth="1"/>
    <col min="10499" max="10499" width="17.28515625" style="1" customWidth="1"/>
    <col min="10500" max="10500" width="23.7109375" style="1" customWidth="1"/>
    <col min="10501" max="10501" width="25.42578125" style="1" customWidth="1"/>
    <col min="10502" max="10502" width="19" style="1" customWidth="1"/>
    <col min="10503" max="10503" width="6.5703125" style="1" customWidth="1"/>
    <col min="10504" max="10519" width="0" style="1" hidden="1" customWidth="1"/>
    <col min="10520" max="10751" width="8.85546875" style="1"/>
    <col min="10752" max="10752" width="25.42578125" style="1" customWidth="1"/>
    <col min="10753" max="10753" width="32.7109375" style="1" customWidth="1"/>
    <col min="10754" max="10754" width="17.42578125" style="1" customWidth="1"/>
    <col min="10755" max="10755" width="17.28515625" style="1" customWidth="1"/>
    <col min="10756" max="10756" width="23.7109375" style="1" customWidth="1"/>
    <col min="10757" max="10757" width="25.42578125" style="1" customWidth="1"/>
    <col min="10758" max="10758" width="19" style="1" customWidth="1"/>
    <col min="10759" max="10759" width="6.5703125" style="1" customWidth="1"/>
    <col min="10760" max="10775" width="0" style="1" hidden="1" customWidth="1"/>
    <col min="10776" max="11007" width="8.85546875" style="1"/>
    <col min="11008" max="11008" width="25.42578125" style="1" customWidth="1"/>
    <col min="11009" max="11009" width="32.7109375" style="1" customWidth="1"/>
    <col min="11010" max="11010" width="17.42578125" style="1" customWidth="1"/>
    <col min="11011" max="11011" width="17.28515625" style="1" customWidth="1"/>
    <col min="11012" max="11012" width="23.7109375" style="1" customWidth="1"/>
    <col min="11013" max="11013" width="25.42578125" style="1" customWidth="1"/>
    <col min="11014" max="11014" width="19" style="1" customWidth="1"/>
    <col min="11015" max="11015" width="6.5703125" style="1" customWidth="1"/>
    <col min="11016" max="11031" width="0" style="1" hidden="1" customWidth="1"/>
    <col min="11032" max="11263" width="8.85546875" style="1"/>
    <col min="11264" max="11264" width="25.42578125" style="1" customWidth="1"/>
    <col min="11265" max="11265" width="32.7109375" style="1" customWidth="1"/>
    <col min="11266" max="11266" width="17.42578125" style="1" customWidth="1"/>
    <col min="11267" max="11267" width="17.28515625" style="1" customWidth="1"/>
    <col min="11268" max="11268" width="23.7109375" style="1" customWidth="1"/>
    <col min="11269" max="11269" width="25.42578125" style="1" customWidth="1"/>
    <col min="11270" max="11270" width="19" style="1" customWidth="1"/>
    <col min="11271" max="11271" width="6.5703125" style="1" customWidth="1"/>
    <col min="11272" max="11287" width="0" style="1" hidden="1" customWidth="1"/>
    <col min="11288" max="11519" width="8.85546875" style="1"/>
    <col min="11520" max="11520" width="25.42578125" style="1" customWidth="1"/>
    <col min="11521" max="11521" width="32.7109375" style="1" customWidth="1"/>
    <col min="11522" max="11522" width="17.42578125" style="1" customWidth="1"/>
    <col min="11523" max="11523" width="17.28515625" style="1" customWidth="1"/>
    <col min="11524" max="11524" width="23.7109375" style="1" customWidth="1"/>
    <col min="11525" max="11525" width="25.42578125" style="1" customWidth="1"/>
    <col min="11526" max="11526" width="19" style="1" customWidth="1"/>
    <col min="11527" max="11527" width="6.5703125" style="1" customWidth="1"/>
    <col min="11528" max="11543" width="0" style="1" hidden="1" customWidth="1"/>
    <col min="11544" max="11775" width="8.85546875" style="1"/>
    <col min="11776" max="11776" width="25.42578125" style="1" customWidth="1"/>
    <col min="11777" max="11777" width="32.7109375" style="1" customWidth="1"/>
    <col min="11778" max="11778" width="17.42578125" style="1" customWidth="1"/>
    <col min="11779" max="11779" width="17.28515625" style="1" customWidth="1"/>
    <col min="11780" max="11780" width="23.7109375" style="1" customWidth="1"/>
    <col min="11781" max="11781" width="25.42578125" style="1" customWidth="1"/>
    <col min="11782" max="11782" width="19" style="1" customWidth="1"/>
    <col min="11783" max="11783" width="6.5703125" style="1" customWidth="1"/>
    <col min="11784" max="11799" width="0" style="1" hidden="1" customWidth="1"/>
    <col min="11800" max="12031" width="8.85546875" style="1"/>
    <col min="12032" max="12032" width="25.42578125" style="1" customWidth="1"/>
    <col min="12033" max="12033" width="32.7109375" style="1" customWidth="1"/>
    <col min="12034" max="12034" width="17.42578125" style="1" customWidth="1"/>
    <col min="12035" max="12035" width="17.28515625" style="1" customWidth="1"/>
    <col min="12036" max="12036" width="23.7109375" style="1" customWidth="1"/>
    <col min="12037" max="12037" width="25.42578125" style="1" customWidth="1"/>
    <col min="12038" max="12038" width="19" style="1" customWidth="1"/>
    <col min="12039" max="12039" width="6.5703125" style="1" customWidth="1"/>
    <col min="12040" max="12055" width="0" style="1" hidden="1" customWidth="1"/>
    <col min="12056" max="12287" width="8.85546875" style="1"/>
    <col min="12288" max="12288" width="25.42578125" style="1" customWidth="1"/>
    <col min="12289" max="12289" width="32.7109375" style="1" customWidth="1"/>
    <col min="12290" max="12290" width="17.42578125" style="1" customWidth="1"/>
    <col min="12291" max="12291" width="17.28515625" style="1" customWidth="1"/>
    <col min="12292" max="12292" width="23.7109375" style="1" customWidth="1"/>
    <col min="12293" max="12293" width="25.42578125" style="1" customWidth="1"/>
    <col min="12294" max="12294" width="19" style="1" customWidth="1"/>
    <col min="12295" max="12295" width="6.5703125" style="1" customWidth="1"/>
    <col min="12296" max="12311" width="0" style="1" hidden="1" customWidth="1"/>
    <col min="12312" max="12543" width="8.85546875" style="1"/>
    <col min="12544" max="12544" width="25.42578125" style="1" customWidth="1"/>
    <col min="12545" max="12545" width="32.7109375" style="1" customWidth="1"/>
    <col min="12546" max="12546" width="17.42578125" style="1" customWidth="1"/>
    <col min="12547" max="12547" width="17.28515625" style="1" customWidth="1"/>
    <col min="12548" max="12548" width="23.7109375" style="1" customWidth="1"/>
    <col min="12549" max="12549" width="25.42578125" style="1" customWidth="1"/>
    <col min="12550" max="12550" width="19" style="1" customWidth="1"/>
    <col min="12551" max="12551" width="6.5703125" style="1" customWidth="1"/>
    <col min="12552" max="12567" width="0" style="1" hidden="1" customWidth="1"/>
    <col min="12568" max="12799" width="8.85546875" style="1"/>
    <col min="12800" max="12800" width="25.42578125" style="1" customWidth="1"/>
    <col min="12801" max="12801" width="32.7109375" style="1" customWidth="1"/>
    <col min="12802" max="12802" width="17.42578125" style="1" customWidth="1"/>
    <col min="12803" max="12803" width="17.28515625" style="1" customWidth="1"/>
    <col min="12804" max="12804" width="23.7109375" style="1" customWidth="1"/>
    <col min="12805" max="12805" width="25.42578125" style="1" customWidth="1"/>
    <col min="12806" max="12806" width="19" style="1" customWidth="1"/>
    <col min="12807" max="12807" width="6.5703125" style="1" customWidth="1"/>
    <col min="12808" max="12823" width="0" style="1" hidden="1" customWidth="1"/>
    <col min="12824" max="13055" width="8.85546875" style="1"/>
    <col min="13056" max="13056" width="25.42578125" style="1" customWidth="1"/>
    <col min="13057" max="13057" width="32.7109375" style="1" customWidth="1"/>
    <col min="13058" max="13058" width="17.42578125" style="1" customWidth="1"/>
    <col min="13059" max="13059" width="17.28515625" style="1" customWidth="1"/>
    <col min="13060" max="13060" width="23.7109375" style="1" customWidth="1"/>
    <col min="13061" max="13061" width="25.42578125" style="1" customWidth="1"/>
    <col min="13062" max="13062" width="19" style="1" customWidth="1"/>
    <col min="13063" max="13063" width="6.5703125" style="1" customWidth="1"/>
    <col min="13064" max="13079" width="0" style="1" hidden="1" customWidth="1"/>
    <col min="13080" max="13311" width="8.85546875" style="1"/>
    <col min="13312" max="13312" width="25.42578125" style="1" customWidth="1"/>
    <col min="13313" max="13313" width="32.7109375" style="1" customWidth="1"/>
    <col min="13314" max="13314" width="17.42578125" style="1" customWidth="1"/>
    <col min="13315" max="13315" width="17.28515625" style="1" customWidth="1"/>
    <col min="13316" max="13316" width="23.7109375" style="1" customWidth="1"/>
    <col min="13317" max="13317" width="25.42578125" style="1" customWidth="1"/>
    <col min="13318" max="13318" width="19" style="1" customWidth="1"/>
    <col min="13319" max="13319" width="6.5703125" style="1" customWidth="1"/>
    <col min="13320" max="13335" width="0" style="1" hidden="1" customWidth="1"/>
    <col min="13336" max="13567" width="8.85546875" style="1"/>
    <col min="13568" max="13568" width="25.42578125" style="1" customWidth="1"/>
    <col min="13569" max="13569" width="32.7109375" style="1" customWidth="1"/>
    <col min="13570" max="13570" width="17.42578125" style="1" customWidth="1"/>
    <col min="13571" max="13571" width="17.28515625" style="1" customWidth="1"/>
    <col min="13572" max="13572" width="23.7109375" style="1" customWidth="1"/>
    <col min="13573" max="13573" width="25.42578125" style="1" customWidth="1"/>
    <col min="13574" max="13574" width="19" style="1" customWidth="1"/>
    <col min="13575" max="13575" width="6.5703125" style="1" customWidth="1"/>
    <col min="13576" max="13591" width="0" style="1" hidden="1" customWidth="1"/>
    <col min="13592" max="13823" width="8.85546875" style="1"/>
    <col min="13824" max="13824" width="25.42578125" style="1" customWidth="1"/>
    <col min="13825" max="13825" width="32.7109375" style="1" customWidth="1"/>
    <col min="13826" max="13826" width="17.42578125" style="1" customWidth="1"/>
    <col min="13827" max="13827" width="17.28515625" style="1" customWidth="1"/>
    <col min="13828" max="13828" width="23.7109375" style="1" customWidth="1"/>
    <col min="13829" max="13829" width="25.42578125" style="1" customWidth="1"/>
    <col min="13830" max="13830" width="19" style="1" customWidth="1"/>
    <col min="13831" max="13831" width="6.5703125" style="1" customWidth="1"/>
    <col min="13832" max="13847" width="0" style="1" hidden="1" customWidth="1"/>
    <col min="13848" max="14079" width="8.85546875" style="1"/>
    <col min="14080" max="14080" width="25.42578125" style="1" customWidth="1"/>
    <col min="14081" max="14081" width="32.7109375" style="1" customWidth="1"/>
    <col min="14082" max="14082" width="17.42578125" style="1" customWidth="1"/>
    <col min="14083" max="14083" width="17.28515625" style="1" customWidth="1"/>
    <col min="14084" max="14084" width="23.7109375" style="1" customWidth="1"/>
    <col min="14085" max="14085" width="25.42578125" style="1" customWidth="1"/>
    <col min="14086" max="14086" width="19" style="1" customWidth="1"/>
    <col min="14087" max="14087" width="6.5703125" style="1" customWidth="1"/>
    <col min="14088" max="14103" width="0" style="1" hidden="1" customWidth="1"/>
    <col min="14104" max="14335" width="8.85546875" style="1"/>
    <col min="14336" max="14336" width="25.42578125" style="1" customWidth="1"/>
    <col min="14337" max="14337" width="32.7109375" style="1" customWidth="1"/>
    <col min="14338" max="14338" width="17.42578125" style="1" customWidth="1"/>
    <col min="14339" max="14339" width="17.28515625" style="1" customWidth="1"/>
    <col min="14340" max="14340" width="23.7109375" style="1" customWidth="1"/>
    <col min="14341" max="14341" width="25.42578125" style="1" customWidth="1"/>
    <col min="14342" max="14342" width="19" style="1" customWidth="1"/>
    <col min="14343" max="14343" width="6.5703125" style="1" customWidth="1"/>
    <col min="14344" max="14359" width="0" style="1" hidden="1" customWidth="1"/>
    <col min="14360" max="14591" width="8.85546875" style="1"/>
    <col min="14592" max="14592" width="25.42578125" style="1" customWidth="1"/>
    <col min="14593" max="14593" width="32.7109375" style="1" customWidth="1"/>
    <col min="14594" max="14594" width="17.42578125" style="1" customWidth="1"/>
    <col min="14595" max="14595" width="17.28515625" style="1" customWidth="1"/>
    <col min="14596" max="14596" width="23.7109375" style="1" customWidth="1"/>
    <col min="14597" max="14597" width="25.42578125" style="1" customWidth="1"/>
    <col min="14598" max="14598" width="19" style="1" customWidth="1"/>
    <col min="14599" max="14599" width="6.5703125" style="1" customWidth="1"/>
    <col min="14600" max="14615" width="0" style="1" hidden="1" customWidth="1"/>
    <col min="14616" max="14847" width="8.85546875" style="1"/>
    <col min="14848" max="14848" width="25.42578125" style="1" customWidth="1"/>
    <col min="14849" max="14849" width="32.7109375" style="1" customWidth="1"/>
    <col min="14850" max="14850" width="17.42578125" style="1" customWidth="1"/>
    <col min="14851" max="14851" width="17.28515625" style="1" customWidth="1"/>
    <col min="14852" max="14852" width="23.7109375" style="1" customWidth="1"/>
    <col min="14853" max="14853" width="25.42578125" style="1" customWidth="1"/>
    <col min="14854" max="14854" width="19" style="1" customWidth="1"/>
    <col min="14855" max="14855" width="6.5703125" style="1" customWidth="1"/>
    <col min="14856" max="14871" width="0" style="1" hidden="1" customWidth="1"/>
    <col min="14872" max="15103" width="8.85546875" style="1"/>
    <col min="15104" max="15104" width="25.42578125" style="1" customWidth="1"/>
    <col min="15105" max="15105" width="32.7109375" style="1" customWidth="1"/>
    <col min="15106" max="15106" width="17.42578125" style="1" customWidth="1"/>
    <col min="15107" max="15107" width="17.28515625" style="1" customWidth="1"/>
    <col min="15108" max="15108" width="23.7109375" style="1" customWidth="1"/>
    <col min="15109" max="15109" width="25.42578125" style="1" customWidth="1"/>
    <col min="15110" max="15110" width="19" style="1" customWidth="1"/>
    <col min="15111" max="15111" width="6.5703125" style="1" customWidth="1"/>
    <col min="15112" max="15127" width="0" style="1" hidden="1" customWidth="1"/>
    <col min="15128" max="15359" width="8.85546875" style="1"/>
    <col min="15360" max="15360" width="25.42578125" style="1" customWidth="1"/>
    <col min="15361" max="15361" width="32.7109375" style="1" customWidth="1"/>
    <col min="15362" max="15362" width="17.42578125" style="1" customWidth="1"/>
    <col min="15363" max="15363" width="17.28515625" style="1" customWidth="1"/>
    <col min="15364" max="15364" width="23.7109375" style="1" customWidth="1"/>
    <col min="15365" max="15365" width="25.42578125" style="1" customWidth="1"/>
    <col min="15366" max="15366" width="19" style="1" customWidth="1"/>
    <col min="15367" max="15367" width="6.5703125" style="1" customWidth="1"/>
    <col min="15368" max="15383" width="0" style="1" hidden="1" customWidth="1"/>
    <col min="15384" max="15615" width="8.85546875" style="1"/>
    <col min="15616" max="15616" width="25.42578125" style="1" customWidth="1"/>
    <col min="15617" max="15617" width="32.7109375" style="1" customWidth="1"/>
    <col min="15618" max="15618" width="17.42578125" style="1" customWidth="1"/>
    <col min="15619" max="15619" width="17.28515625" style="1" customWidth="1"/>
    <col min="15620" max="15620" width="23.7109375" style="1" customWidth="1"/>
    <col min="15621" max="15621" width="25.42578125" style="1" customWidth="1"/>
    <col min="15622" max="15622" width="19" style="1" customWidth="1"/>
    <col min="15623" max="15623" width="6.5703125" style="1" customWidth="1"/>
    <col min="15624" max="15639" width="0" style="1" hidden="1" customWidth="1"/>
    <col min="15640" max="15871" width="8.85546875" style="1"/>
    <col min="15872" max="15872" width="25.42578125" style="1" customWidth="1"/>
    <col min="15873" max="15873" width="32.7109375" style="1" customWidth="1"/>
    <col min="15874" max="15874" width="17.42578125" style="1" customWidth="1"/>
    <col min="15875" max="15875" width="17.28515625" style="1" customWidth="1"/>
    <col min="15876" max="15876" width="23.7109375" style="1" customWidth="1"/>
    <col min="15877" max="15877" width="25.42578125" style="1" customWidth="1"/>
    <col min="15878" max="15878" width="19" style="1" customWidth="1"/>
    <col min="15879" max="15879" width="6.5703125" style="1" customWidth="1"/>
    <col min="15880" max="15895" width="0" style="1" hidden="1" customWidth="1"/>
    <col min="15896" max="16127" width="8.85546875" style="1"/>
    <col min="16128" max="16128" width="25.42578125" style="1" customWidth="1"/>
    <col min="16129" max="16129" width="32.7109375" style="1" customWidth="1"/>
    <col min="16130" max="16130" width="17.42578125" style="1" customWidth="1"/>
    <col min="16131" max="16131" width="17.28515625" style="1" customWidth="1"/>
    <col min="16132" max="16132" width="23.7109375" style="1" customWidth="1"/>
    <col min="16133" max="16133" width="25.42578125" style="1" customWidth="1"/>
    <col min="16134" max="16134" width="19" style="1" customWidth="1"/>
    <col min="16135" max="16135" width="6.5703125" style="1" customWidth="1"/>
    <col min="16136" max="16151" width="0" style="1" hidden="1" customWidth="1"/>
    <col min="16152" max="16384" width="8.85546875" style="1"/>
  </cols>
  <sheetData>
    <row r="1" spans="2:22" ht="42.75" customHeight="1" thickBot="1" x14ac:dyDescent="0.25">
      <c r="B1" s="277" t="s">
        <v>102</v>
      </c>
      <c r="C1" s="278"/>
      <c r="D1" s="278"/>
      <c r="E1" s="145" t="s">
        <v>132</v>
      </c>
      <c r="F1" s="146" t="str">
        <f>K11</f>
        <v>August</v>
      </c>
      <c r="G1" s="146">
        <f>K10</f>
        <v>2025</v>
      </c>
      <c r="H1" s="147"/>
      <c r="I1" s="144"/>
      <c r="J1" s="143" t="s">
        <v>131</v>
      </c>
      <c r="K1" s="143"/>
      <c r="L1" s="143"/>
      <c r="M1" s="141"/>
      <c r="N1" s="141"/>
      <c r="O1" s="141"/>
      <c r="P1" s="142"/>
      <c r="Q1" s="142"/>
      <c r="R1" s="142"/>
      <c r="S1" s="142"/>
      <c r="T1" s="141"/>
      <c r="U1" s="141"/>
    </row>
    <row r="2" spans="2:22" ht="8.25" customHeight="1" thickBot="1" x14ac:dyDescent="0.25">
      <c r="B2" s="140"/>
      <c r="C2" s="134"/>
      <c r="D2" s="134"/>
      <c r="E2" s="134"/>
      <c r="F2" s="134"/>
      <c r="G2" s="134"/>
      <c r="H2" s="134"/>
      <c r="I2" s="46"/>
    </row>
    <row r="3" spans="2:22" ht="20.25" customHeight="1" x14ac:dyDescent="0.2">
      <c r="B3" s="139" t="s">
        <v>130</v>
      </c>
      <c r="C3" s="279" t="s">
        <v>129</v>
      </c>
      <c r="D3" s="279"/>
      <c r="E3" s="279"/>
      <c r="F3" s="138" t="s">
        <v>128</v>
      </c>
      <c r="G3" s="279" t="s">
        <v>127</v>
      </c>
      <c r="H3" s="280"/>
      <c r="I3" s="46"/>
    </row>
    <row r="4" spans="2:22" ht="62.25" customHeight="1" thickBot="1" x14ac:dyDescent="0.25">
      <c r="B4" s="137" t="s">
        <v>126</v>
      </c>
      <c r="C4" s="281" t="s">
        <v>125</v>
      </c>
      <c r="D4" s="282"/>
      <c r="E4" s="282"/>
      <c r="F4" s="160" t="s">
        <v>133</v>
      </c>
      <c r="G4" s="282" t="s">
        <v>134</v>
      </c>
      <c r="H4" s="283"/>
      <c r="I4" s="135"/>
    </row>
    <row r="5" spans="2:22" ht="20.25" customHeight="1" thickBot="1" x14ac:dyDescent="0.25">
      <c r="B5" s="134"/>
      <c r="C5" s="134"/>
      <c r="D5" s="134"/>
      <c r="E5" s="134"/>
      <c r="F5" s="134"/>
      <c r="G5" s="134"/>
      <c r="H5" s="134"/>
      <c r="I5" s="46"/>
    </row>
    <row r="6" spans="2:22" ht="24" customHeight="1" x14ac:dyDescent="0.2">
      <c r="B6" s="284" t="s">
        <v>124</v>
      </c>
      <c r="C6" s="284"/>
      <c r="D6" s="284"/>
      <c r="E6" s="284"/>
      <c r="F6" s="285" t="str">
        <f>CONCATENATE(F1," 1, ",G1)</f>
        <v>August 1, 2025</v>
      </c>
      <c r="G6" s="285" t="e">
        <f>CONCATENATE(#REF!," 1, ",#REF!)</f>
        <v>#REF!</v>
      </c>
      <c r="H6" s="148"/>
      <c r="I6" s="46"/>
      <c r="M6" s="260" t="s">
        <v>123</v>
      </c>
      <c r="N6" s="184"/>
      <c r="P6" s="265" t="s">
        <v>122</v>
      </c>
      <c r="Q6" s="266"/>
      <c r="R6" s="266"/>
      <c r="S6" s="267"/>
      <c r="V6" s="4"/>
    </row>
    <row r="7" spans="2:22" ht="24" customHeight="1" thickBot="1" x14ac:dyDescent="0.25">
      <c r="B7" s="271" t="s">
        <v>135</v>
      </c>
      <c r="C7" s="271"/>
      <c r="D7" s="271"/>
      <c r="E7" s="271"/>
      <c r="F7" s="125">
        <v>593</v>
      </c>
      <c r="G7" s="5" t="s">
        <v>105</v>
      </c>
      <c r="H7" s="5"/>
      <c r="I7" s="124"/>
      <c r="M7" s="261"/>
      <c r="N7" s="262"/>
      <c r="P7" s="268"/>
      <c r="Q7" s="269"/>
      <c r="R7" s="269"/>
      <c r="S7" s="270"/>
    </row>
    <row r="8" spans="2:22" ht="24" customHeight="1" thickBot="1" x14ac:dyDescent="0.25">
      <c r="B8" s="219" t="s">
        <v>136</v>
      </c>
      <c r="C8" s="219"/>
      <c r="D8" s="219"/>
      <c r="E8" s="219"/>
      <c r="F8" s="219"/>
      <c r="G8" s="219"/>
      <c r="H8" s="219"/>
      <c r="I8" s="121"/>
      <c r="M8" s="263"/>
      <c r="N8" s="264"/>
      <c r="P8" s="272" t="s">
        <v>118</v>
      </c>
      <c r="Q8" s="273"/>
      <c r="R8" s="273"/>
      <c r="S8" s="274"/>
      <c r="U8" s="133" t="s">
        <v>121</v>
      </c>
    </row>
    <row r="9" spans="2:22" ht="24" customHeight="1" thickBot="1" x14ac:dyDescent="0.25">
      <c r="B9" s="219" t="s">
        <v>120</v>
      </c>
      <c r="C9" s="219"/>
      <c r="D9" s="219"/>
      <c r="E9" s="219"/>
      <c r="F9" s="219"/>
      <c r="G9" s="219"/>
      <c r="H9" s="219"/>
      <c r="I9" s="121"/>
      <c r="J9" s="275" t="s">
        <v>119</v>
      </c>
      <c r="K9" s="276"/>
      <c r="L9" s="132"/>
      <c r="M9" s="103" t="s">
        <v>118</v>
      </c>
      <c r="N9" s="101">
        <v>2025</v>
      </c>
      <c r="P9" s="131" t="s">
        <v>117</v>
      </c>
      <c r="Q9" s="130" t="s">
        <v>116</v>
      </c>
      <c r="R9" s="130" t="s">
        <v>115</v>
      </c>
      <c r="S9" s="130" t="s">
        <v>114</v>
      </c>
      <c r="U9" s="129" t="s">
        <v>113</v>
      </c>
    </row>
    <row r="10" spans="2:22" ht="24" customHeight="1" thickBot="1" x14ac:dyDescent="0.25">
      <c r="B10" s="237" t="s">
        <v>112</v>
      </c>
      <c r="C10" s="237"/>
      <c r="D10" s="253" t="str">
        <f>CONCATENATE("The ",F1," ",G1," Average is")</f>
        <v>The August 2025 Average is</v>
      </c>
      <c r="E10" s="253"/>
      <c r="F10" s="253"/>
      <c r="G10" s="149">
        <f>K15</f>
        <v>648</v>
      </c>
      <c r="H10" s="150" t="s">
        <v>111</v>
      </c>
      <c r="I10" s="128"/>
      <c r="J10" s="120" t="s">
        <v>110</v>
      </c>
      <c r="K10" s="126">
        <v>2025</v>
      </c>
      <c r="M10" s="65" t="s">
        <v>85</v>
      </c>
      <c r="N10" s="101" t="s">
        <v>84</v>
      </c>
      <c r="P10" s="231">
        <v>45748</v>
      </c>
      <c r="Q10" s="234">
        <v>485.56</v>
      </c>
      <c r="R10" s="93">
        <v>45839</v>
      </c>
      <c r="S10" s="254">
        <v>45627</v>
      </c>
      <c r="U10" s="123" t="s">
        <v>109</v>
      </c>
    </row>
    <row r="11" spans="2:22" ht="24" customHeight="1" thickBot="1" x14ac:dyDescent="0.25">
      <c r="B11" s="257" t="s">
        <v>108</v>
      </c>
      <c r="C11" s="257"/>
      <c r="D11" s="257"/>
      <c r="E11" s="257"/>
      <c r="F11" s="257"/>
      <c r="G11" s="257"/>
      <c r="H11" s="257"/>
      <c r="I11" s="127"/>
      <c r="J11" s="120" t="s">
        <v>107</v>
      </c>
      <c r="K11" s="126" t="s">
        <v>64</v>
      </c>
      <c r="M11" s="65" t="s">
        <v>81</v>
      </c>
      <c r="N11" s="64" t="s">
        <v>5</v>
      </c>
      <c r="P11" s="232"/>
      <c r="Q11" s="235"/>
      <c r="R11" s="92">
        <v>45870</v>
      </c>
      <c r="S11" s="255"/>
      <c r="U11" s="123" t="s">
        <v>106</v>
      </c>
    </row>
    <row r="12" spans="2:22" ht="24" customHeight="1" thickBot="1" x14ac:dyDescent="0.25">
      <c r="B12" s="219" t="s">
        <v>137</v>
      </c>
      <c r="C12" s="219"/>
      <c r="D12" s="219"/>
      <c r="E12" s="219"/>
      <c r="F12" s="125">
        <v>593</v>
      </c>
      <c r="G12" s="5" t="s">
        <v>105</v>
      </c>
      <c r="I12" s="124"/>
      <c r="J12" s="114"/>
      <c r="K12" s="113"/>
      <c r="M12" s="65" t="s">
        <v>80</v>
      </c>
      <c r="N12" s="64" t="s">
        <v>5</v>
      </c>
      <c r="P12" s="233"/>
      <c r="Q12" s="236"/>
      <c r="R12" s="92">
        <v>45901</v>
      </c>
      <c r="S12" s="255"/>
      <c r="U12" s="123" t="s">
        <v>104</v>
      </c>
    </row>
    <row r="13" spans="2:22" ht="24" customHeight="1" thickBot="1" x14ac:dyDescent="0.25">
      <c r="B13" s="219" t="s">
        <v>103</v>
      </c>
      <c r="C13" s="219"/>
      <c r="D13" s="219"/>
      <c r="E13" s="219"/>
      <c r="F13" s="219"/>
      <c r="G13" s="219"/>
      <c r="H13" s="219"/>
      <c r="I13" s="121"/>
      <c r="J13" s="258" t="s">
        <v>102</v>
      </c>
      <c r="K13" s="259"/>
      <c r="M13" s="65" t="s">
        <v>78</v>
      </c>
      <c r="N13" s="64" t="s">
        <v>5</v>
      </c>
      <c r="P13" s="231">
        <v>45839</v>
      </c>
      <c r="Q13" s="234"/>
      <c r="R13" s="93">
        <v>45931</v>
      </c>
      <c r="S13" s="255"/>
      <c r="U13" s="122" t="s">
        <v>101</v>
      </c>
    </row>
    <row r="14" spans="2:22" ht="24" customHeight="1" thickBot="1" x14ac:dyDescent="0.25">
      <c r="B14" s="219"/>
      <c r="C14" s="219"/>
      <c r="D14" s="219"/>
      <c r="E14" s="219"/>
      <c r="F14" s="219"/>
      <c r="G14" s="219"/>
      <c r="H14" s="219"/>
      <c r="I14" s="121"/>
      <c r="J14" s="120" t="s">
        <v>100</v>
      </c>
      <c r="K14" s="119">
        <v>593</v>
      </c>
      <c r="M14" s="65" t="s">
        <v>75</v>
      </c>
      <c r="N14" s="64">
        <v>621</v>
      </c>
      <c r="P14" s="232"/>
      <c r="Q14" s="235"/>
      <c r="R14" s="92">
        <v>45962</v>
      </c>
      <c r="S14" s="255"/>
    </row>
    <row r="15" spans="2:22" ht="56.25" customHeight="1" thickBot="1" x14ac:dyDescent="0.25">
      <c r="B15" s="248" t="s">
        <v>141</v>
      </c>
      <c r="C15" s="249"/>
      <c r="D15" s="249"/>
      <c r="E15" s="249"/>
      <c r="F15" s="249"/>
      <c r="G15" s="249"/>
      <c r="H15" s="250"/>
      <c r="I15" s="118"/>
      <c r="J15" s="117" t="s">
        <v>99</v>
      </c>
      <c r="K15" s="116">
        <v>648</v>
      </c>
      <c r="M15" s="65" t="s">
        <v>73</v>
      </c>
      <c r="N15" s="64">
        <v>626</v>
      </c>
      <c r="P15" s="233"/>
      <c r="Q15" s="236"/>
      <c r="R15" s="92">
        <v>45992</v>
      </c>
      <c r="S15" s="255"/>
    </row>
    <row r="16" spans="2:22" ht="24" customHeight="1" thickBot="1" x14ac:dyDescent="0.25">
      <c r="B16" s="251" t="s">
        <v>142</v>
      </c>
      <c r="C16" s="252"/>
      <c r="D16" s="252"/>
      <c r="E16" s="252"/>
      <c r="F16" s="252"/>
      <c r="G16" s="252"/>
      <c r="H16" s="252"/>
      <c r="I16" s="115"/>
      <c r="J16" s="114"/>
      <c r="K16" s="113"/>
      <c r="M16" s="65" t="s">
        <v>70</v>
      </c>
      <c r="N16" s="64">
        <v>632</v>
      </c>
      <c r="P16" s="231">
        <v>45931</v>
      </c>
      <c r="Q16" s="234"/>
      <c r="R16" s="93">
        <v>46023</v>
      </c>
      <c r="S16" s="255"/>
      <c r="U16" s="100"/>
    </row>
    <row r="17" spans="2:21" ht="40.5" customHeight="1" thickBot="1" x14ac:dyDescent="0.25">
      <c r="B17" s="228" t="s">
        <v>98</v>
      </c>
      <c r="C17" s="229"/>
      <c r="D17" s="229"/>
      <c r="E17" s="229"/>
      <c r="F17" s="229"/>
      <c r="G17" s="229"/>
      <c r="H17" s="230"/>
      <c r="I17" s="46"/>
      <c r="J17" s="112" t="s">
        <v>97</v>
      </c>
      <c r="K17" s="111">
        <v>45748</v>
      </c>
      <c r="M17" s="65" t="s">
        <v>67</v>
      </c>
      <c r="N17" s="64">
        <v>646</v>
      </c>
      <c r="P17" s="233"/>
      <c r="Q17" s="236"/>
      <c r="R17" s="92">
        <v>46082</v>
      </c>
      <c r="S17" s="255"/>
      <c r="U17" s="100"/>
    </row>
    <row r="18" spans="2:21" ht="56.25" customHeight="1" thickBot="1" x14ac:dyDescent="0.25">
      <c r="B18" s="45" t="s">
        <v>44</v>
      </c>
      <c r="C18" s="44" t="s">
        <v>43</v>
      </c>
      <c r="D18" s="43" t="s">
        <v>42</v>
      </c>
      <c r="E18" s="43" t="s">
        <v>96</v>
      </c>
      <c r="F18" s="43" t="s">
        <v>40</v>
      </c>
      <c r="G18" s="244" t="s">
        <v>39</v>
      </c>
      <c r="H18" s="245"/>
      <c r="I18" s="42"/>
      <c r="J18" s="110" t="s">
        <v>95</v>
      </c>
      <c r="K18" s="109">
        <v>485.56</v>
      </c>
      <c r="M18" s="65" t="s">
        <v>64</v>
      </c>
      <c r="N18" s="64">
        <v>648</v>
      </c>
      <c r="P18" s="231">
        <v>46023</v>
      </c>
      <c r="Q18" s="234"/>
      <c r="R18" s="93">
        <v>46113</v>
      </c>
      <c r="S18" s="255"/>
      <c r="U18" s="100"/>
    </row>
    <row r="19" spans="2:21" ht="21.75" customHeight="1" thickBot="1" x14ac:dyDescent="0.25">
      <c r="B19" s="73">
        <v>302.01</v>
      </c>
      <c r="C19" s="72" t="s">
        <v>74</v>
      </c>
      <c r="D19" s="71">
        <v>3.75</v>
      </c>
      <c r="E19" s="70">
        <v>0</v>
      </c>
      <c r="F19" s="69">
        <f t="shared" ref="F19:F29" si="0">D19+E19</f>
        <v>3.75</v>
      </c>
      <c r="G19" s="246">
        <f t="shared" ref="G19:G29" si="1">IF((ABS(($K$15-$K$14)*F19/100))&gt;0.1, ($K$15-$K$14)*F19/100, 0)</f>
        <v>2.0625</v>
      </c>
      <c r="H19" s="247" t="e">
        <f>IF((ABS((J15-J14)*E19/100))&gt;0.1, (J15-J14)*E19/100, 0)</f>
        <v>#VALUE!</v>
      </c>
      <c r="I19" s="32"/>
      <c r="J19" s="107" t="s">
        <v>94</v>
      </c>
      <c r="K19" s="108" t="s">
        <v>139</v>
      </c>
      <c r="M19" s="65" t="s">
        <v>61</v>
      </c>
      <c r="N19" s="64"/>
      <c r="P19" s="232"/>
      <c r="Q19" s="235"/>
      <c r="R19" s="92">
        <v>46143</v>
      </c>
      <c r="S19" s="255"/>
      <c r="U19" s="100"/>
    </row>
    <row r="20" spans="2:21" ht="21.75" customHeight="1" thickBot="1" x14ac:dyDescent="0.25">
      <c r="B20" s="38" t="s">
        <v>72</v>
      </c>
      <c r="C20" s="67" t="s">
        <v>71</v>
      </c>
      <c r="D20" s="36">
        <v>6.85</v>
      </c>
      <c r="E20" s="36">
        <v>1</v>
      </c>
      <c r="F20" s="57">
        <f t="shared" si="0"/>
        <v>7.85</v>
      </c>
      <c r="G20" s="238">
        <f t="shared" si="1"/>
        <v>4.3174999999999999</v>
      </c>
      <c r="H20" s="239" t="e">
        <f>IF((ABS((#REF!-J15)*E20/100))&gt;0.1, (#REF!-J15)*E20/100, 0)</f>
        <v>#REF!</v>
      </c>
      <c r="I20" s="32"/>
      <c r="J20" s="107" t="s">
        <v>93</v>
      </c>
      <c r="K20" s="106">
        <v>459.404</v>
      </c>
      <c r="M20" s="65" t="s">
        <v>58</v>
      </c>
      <c r="N20" s="64"/>
      <c r="P20" s="233"/>
      <c r="Q20" s="236"/>
      <c r="R20" s="92">
        <v>46174</v>
      </c>
      <c r="S20" s="255"/>
      <c r="U20" s="100"/>
    </row>
    <row r="21" spans="2:21" ht="21.75" customHeight="1" thickBot="1" x14ac:dyDescent="0.25">
      <c r="B21" s="38" t="s">
        <v>69</v>
      </c>
      <c r="C21" s="67" t="s">
        <v>68</v>
      </c>
      <c r="D21" s="36">
        <v>6.85</v>
      </c>
      <c r="E21" s="36">
        <v>1</v>
      </c>
      <c r="F21" s="57">
        <f t="shared" si="0"/>
        <v>7.85</v>
      </c>
      <c r="G21" s="238">
        <f t="shared" si="1"/>
        <v>4.3174999999999999</v>
      </c>
      <c r="H21" s="239" t="e">
        <f>IF((ABS((#REF!-#REF!)*E21/100))&gt;0.1, (#REF!-#REF!)*E21/100, 0)</f>
        <v>#REF!</v>
      </c>
      <c r="I21" s="32"/>
      <c r="J21" s="105" t="s">
        <v>92</v>
      </c>
      <c r="K21" s="104">
        <v>45839</v>
      </c>
      <c r="L21" s="1"/>
      <c r="M21" s="65" t="s">
        <v>55</v>
      </c>
      <c r="N21" s="64"/>
      <c r="P21" s="231">
        <v>46113</v>
      </c>
      <c r="Q21" s="234"/>
      <c r="R21" s="93">
        <v>46204</v>
      </c>
      <c r="S21" s="255"/>
      <c r="U21" s="100"/>
    </row>
    <row r="22" spans="2:21" ht="22.5" customHeight="1" thickBot="1" x14ac:dyDescent="0.25">
      <c r="B22" s="38" t="s">
        <v>66</v>
      </c>
      <c r="C22" s="67" t="s">
        <v>65</v>
      </c>
      <c r="D22" s="36">
        <v>6.85</v>
      </c>
      <c r="E22" s="36">
        <v>1</v>
      </c>
      <c r="F22" s="57">
        <f t="shared" si="0"/>
        <v>7.85</v>
      </c>
      <c r="G22" s="238">
        <f t="shared" si="1"/>
        <v>4.3174999999999999</v>
      </c>
      <c r="H22" s="239" t="e">
        <f>IF((ABS((#REF!-#REF!)*E22/100))&gt;0.1, (#REF!-#REF!)*E22/100, 0)</f>
        <v>#REF!</v>
      </c>
      <c r="I22" s="32"/>
      <c r="K22" s="1"/>
      <c r="L22" s="1"/>
      <c r="M22" s="60" t="s">
        <v>52</v>
      </c>
      <c r="N22" s="59"/>
      <c r="P22" s="232"/>
      <c r="Q22" s="235"/>
      <c r="R22" s="92">
        <v>46235</v>
      </c>
      <c r="S22" s="255"/>
      <c r="U22" s="100"/>
    </row>
    <row r="23" spans="2:21" ht="21.75" customHeight="1" thickBot="1" x14ac:dyDescent="0.25">
      <c r="B23" s="38" t="s">
        <v>63</v>
      </c>
      <c r="C23" s="67" t="s">
        <v>62</v>
      </c>
      <c r="D23" s="36">
        <v>6.85</v>
      </c>
      <c r="E23" s="36">
        <v>1</v>
      </c>
      <c r="F23" s="57">
        <f t="shared" si="0"/>
        <v>7.85</v>
      </c>
      <c r="G23" s="238">
        <f t="shared" si="1"/>
        <v>4.3174999999999999</v>
      </c>
      <c r="H23" s="239" t="e">
        <f>IF((ABS((#REF!-#REF!)*E23/100))&gt;0.1, (#REF!-#REF!)*E23/100, 0)</f>
        <v>#REF!</v>
      </c>
      <c r="I23" s="32"/>
      <c r="J23" s="1"/>
      <c r="K23" s="1"/>
      <c r="L23" s="1"/>
      <c r="M23" s="103"/>
      <c r="N23" s="102">
        <v>2026</v>
      </c>
      <c r="P23" s="233"/>
      <c r="Q23" s="236"/>
      <c r="R23" s="92">
        <v>46266</v>
      </c>
      <c r="S23" s="255"/>
      <c r="U23" s="100"/>
    </row>
    <row r="24" spans="2:21" ht="21.75" customHeight="1" thickBot="1" x14ac:dyDescent="0.25">
      <c r="B24" s="38" t="s">
        <v>60</v>
      </c>
      <c r="C24" s="67" t="s">
        <v>59</v>
      </c>
      <c r="D24" s="36">
        <v>8.25</v>
      </c>
      <c r="E24" s="36">
        <v>1</v>
      </c>
      <c r="F24" s="57">
        <f t="shared" si="0"/>
        <v>9.25</v>
      </c>
      <c r="G24" s="238">
        <f t="shared" si="1"/>
        <v>5.0875000000000004</v>
      </c>
      <c r="H24" s="239" t="e">
        <f>IF((ABS((#REF!-#REF!)*E24/100))&gt;0.1, (#REF!-#REF!)*E24/100, 0)</f>
        <v>#REF!</v>
      </c>
      <c r="I24" s="32"/>
      <c r="J24" s="1"/>
      <c r="K24" s="1"/>
      <c r="L24" s="1"/>
      <c r="M24" s="65" t="s">
        <v>85</v>
      </c>
      <c r="N24" s="101" t="s">
        <v>84</v>
      </c>
      <c r="P24" s="231">
        <v>46204</v>
      </c>
      <c r="Q24" s="234"/>
      <c r="R24" s="93">
        <v>46296</v>
      </c>
      <c r="S24" s="255"/>
      <c r="U24" s="100"/>
    </row>
    <row r="25" spans="2:21" ht="30.75" thickBot="1" x14ac:dyDescent="0.25">
      <c r="B25" s="38" t="s">
        <v>57</v>
      </c>
      <c r="C25" s="58" t="s">
        <v>56</v>
      </c>
      <c r="D25" s="36">
        <v>6.7</v>
      </c>
      <c r="E25" s="66">
        <v>1</v>
      </c>
      <c r="F25" s="57">
        <f t="shared" si="0"/>
        <v>7.7</v>
      </c>
      <c r="G25" s="238">
        <f t="shared" si="1"/>
        <v>4.2350000000000003</v>
      </c>
      <c r="H25" s="239" t="e">
        <f>IF((ABS((#REF!-#REF!)*E25/100))&gt;0.1, (#REF!-#REF!)*E25/100, 0)</f>
        <v>#REF!</v>
      </c>
      <c r="I25" s="32"/>
      <c r="J25" s="1"/>
      <c r="K25" s="1"/>
      <c r="L25" s="1"/>
      <c r="M25" s="65" t="s">
        <v>81</v>
      </c>
      <c r="N25" s="64"/>
      <c r="P25" s="232"/>
      <c r="Q25" s="235"/>
      <c r="R25" s="92">
        <v>46327</v>
      </c>
      <c r="S25" s="255"/>
    </row>
    <row r="26" spans="2:21" ht="30.75" thickBot="1" x14ac:dyDescent="0.25">
      <c r="B26" s="41" t="s">
        <v>54</v>
      </c>
      <c r="C26" s="63" t="s">
        <v>53</v>
      </c>
      <c r="D26" s="39">
        <v>6.2</v>
      </c>
      <c r="E26" s="39">
        <v>1</v>
      </c>
      <c r="F26" s="62">
        <f t="shared" si="0"/>
        <v>7.2</v>
      </c>
      <c r="G26" s="240">
        <f t="shared" si="1"/>
        <v>3.96</v>
      </c>
      <c r="H26" s="241" t="e">
        <f>IF((ABS((#REF!-#REF!)*E26/100))&gt;0.1, (#REF!-#REF!)*E26/100, 0)</f>
        <v>#REF!</v>
      </c>
      <c r="I26" s="32"/>
      <c r="J26" s="1"/>
      <c r="K26" s="1"/>
      <c r="L26" s="1"/>
      <c r="M26" s="65" t="s">
        <v>80</v>
      </c>
      <c r="N26" s="64"/>
      <c r="P26" s="233"/>
      <c r="Q26" s="236"/>
      <c r="R26" s="92">
        <v>46357</v>
      </c>
      <c r="S26" s="255"/>
    </row>
    <row r="27" spans="2:21" ht="30.75" thickBot="1" x14ac:dyDescent="0.25">
      <c r="B27" s="38" t="s">
        <v>51</v>
      </c>
      <c r="C27" s="58" t="s">
        <v>50</v>
      </c>
      <c r="D27" s="36">
        <v>5.5</v>
      </c>
      <c r="E27" s="36">
        <v>1</v>
      </c>
      <c r="F27" s="57">
        <f t="shared" si="0"/>
        <v>6.5</v>
      </c>
      <c r="G27" s="238">
        <f t="shared" si="1"/>
        <v>3.5750000000000002</v>
      </c>
      <c r="H27" s="239" t="e">
        <f>IF((ABS((#REF!-#REF!)*E27/100))&gt;0.1, (#REF!-#REF!)*E27/100, 0)</f>
        <v>#REF!</v>
      </c>
      <c r="I27" s="32"/>
      <c r="J27" s="1"/>
      <c r="K27" s="1"/>
      <c r="L27" s="1"/>
      <c r="M27" s="65" t="s">
        <v>78</v>
      </c>
      <c r="N27" s="64"/>
      <c r="P27" s="231">
        <v>46296</v>
      </c>
      <c r="Q27" s="234"/>
      <c r="R27" s="93">
        <v>46388</v>
      </c>
      <c r="S27" s="255"/>
    </row>
    <row r="28" spans="2:21" ht="30.75" thickBot="1" x14ac:dyDescent="0.25">
      <c r="B28" s="38" t="s">
        <v>49</v>
      </c>
      <c r="C28" s="58" t="s">
        <v>48</v>
      </c>
      <c r="D28" s="36">
        <v>4.9000000000000004</v>
      </c>
      <c r="E28" s="36">
        <v>1</v>
      </c>
      <c r="F28" s="57">
        <f t="shared" si="0"/>
        <v>5.9</v>
      </c>
      <c r="G28" s="238">
        <f t="shared" si="1"/>
        <v>3.2450000000000001</v>
      </c>
      <c r="H28" s="239" t="e">
        <f>IF((ABS((#REF!-#REF!)*E28/100))&gt;0.1, (#REF!-#REF!)*E28/100, 0)</f>
        <v>#REF!</v>
      </c>
      <c r="I28" s="32"/>
      <c r="J28" s="1"/>
      <c r="K28" s="1"/>
      <c r="L28" s="1"/>
      <c r="M28" s="65" t="s">
        <v>75</v>
      </c>
      <c r="N28" s="64"/>
      <c r="P28" s="232"/>
      <c r="Q28" s="235"/>
      <c r="R28" s="92">
        <v>46419</v>
      </c>
      <c r="S28" s="255"/>
    </row>
    <row r="29" spans="2:21" ht="30.75" customHeight="1" thickBot="1" x14ac:dyDescent="0.25">
      <c r="B29" s="35" t="s">
        <v>47</v>
      </c>
      <c r="C29" s="55" t="s">
        <v>46</v>
      </c>
      <c r="D29" s="33">
        <v>4.5</v>
      </c>
      <c r="E29" s="54">
        <v>1</v>
      </c>
      <c r="F29" s="53">
        <f t="shared" si="0"/>
        <v>5.5</v>
      </c>
      <c r="G29" s="242">
        <f t="shared" si="1"/>
        <v>3.0249999999999999</v>
      </c>
      <c r="H29" s="243" t="e">
        <f>IF((ABS((#REF!-#REF!)*E29/100))&gt;0.1, (#REF!-#REF!)*E29/100, 0)</f>
        <v>#REF!</v>
      </c>
      <c r="I29" s="32"/>
      <c r="J29" s="1"/>
      <c r="K29" s="1"/>
      <c r="L29" s="1"/>
      <c r="M29" s="65" t="s">
        <v>73</v>
      </c>
      <c r="N29" s="64"/>
      <c r="P29" s="233"/>
      <c r="Q29" s="236"/>
      <c r="R29" s="92">
        <v>46447</v>
      </c>
      <c r="S29" s="256"/>
    </row>
    <row r="30" spans="2:21" ht="21.75" customHeight="1" thickBot="1" x14ac:dyDescent="0.25">
      <c r="B30" s="99"/>
      <c r="C30" s="98"/>
      <c r="D30" s="97"/>
      <c r="E30" s="96"/>
      <c r="F30" s="95"/>
      <c r="G30" s="94"/>
      <c r="H30" s="94"/>
      <c r="I30" s="32"/>
      <c r="J30" s="1"/>
      <c r="K30" s="1"/>
      <c r="L30" s="1"/>
      <c r="M30" s="65" t="s">
        <v>70</v>
      </c>
      <c r="N30" s="64"/>
      <c r="P30" s="231">
        <v>46388</v>
      </c>
      <c r="Q30" s="234"/>
      <c r="R30" s="93">
        <v>46478</v>
      </c>
      <c r="S30" s="1"/>
    </row>
    <row r="31" spans="2:21" ht="21.75" customHeight="1" thickBot="1" x14ac:dyDescent="0.25">
      <c r="B31" s="237" t="s">
        <v>91</v>
      </c>
      <c r="C31" s="237"/>
      <c r="D31" s="237"/>
      <c r="E31" s="237"/>
      <c r="F31" s="237"/>
      <c r="G31" s="237"/>
      <c r="H31" s="237"/>
      <c r="I31" s="32"/>
      <c r="J31" s="1"/>
      <c r="K31" s="1"/>
      <c r="M31" s="65" t="s">
        <v>67</v>
      </c>
      <c r="N31" s="64"/>
      <c r="P31" s="232"/>
      <c r="Q31" s="235"/>
      <c r="R31" s="92">
        <v>46508</v>
      </c>
    </row>
    <row r="32" spans="2:21" ht="21.75" customHeight="1" thickBot="1" x14ac:dyDescent="0.25">
      <c r="B32" s="219" t="s">
        <v>90</v>
      </c>
      <c r="C32" s="219"/>
      <c r="D32" s="219"/>
      <c r="E32" s="219"/>
      <c r="F32" s="219"/>
      <c r="G32" s="219"/>
      <c r="H32" s="219"/>
      <c r="I32" s="32"/>
      <c r="M32" s="65" t="s">
        <v>64</v>
      </c>
      <c r="N32" s="64"/>
      <c r="P32" s="233"/>
      <c r="Q32" s="236"/>
      <c r="R32" s="92">
        <v>46539</v>
      </c>
    </row>
    <row r="33" spans="2:18" ht="21.75" customHeight="1" x14ac:dyDescent="0.2">
      <c r="B33" s="219" t="s">
        <v>138</v>
      </c>
      <c r="C33" s="219"/>
      <c r="D33" s="219"/>
      <c r="E33" s="219"/>
      <c r="F33" s="219"/>
      <c r="G33" s="219"/>
      <c r="H33" s="219"/>
      <c r="I33" s="32"/>
      <c r="M33" s="65" t="s">
        <v>61</v>
      </c>
      <c r="N33" s="64"/>
      <c r="P33" s="91" t="s">
        <v>140</v>
      </c>
      <c r="Q33" s="91" t="s">
        <v>140</v>
      </c>
      <c r="R33" s="1" t="s">
        <v>140</v>
      </c>
    </row>
    <row r="34" spans="2:18" ht="21.75" customHeight="1" x14ac:dyDescent="0.2">
      <c r="B34" s="219" t="s">
        <v>89</v>
      </c>
      <c r="C34" s="219"/>
      <c r="D34" s="219"/>
      <c r="E34" s="219"/>
      <c r="F34" s="219"/>
      <c r="G34" s="219"/>
      <c r="H34" s="219"/>
      <c r="I34" s="32"/>
      <c r="M34" s="65" t="s">
        <v>58</v>
      </c>
      <c r="N34" s="64"/>
    </row>
    <row r="35" spans="2:18" ht="21.75" customHeight="1" x14ac:dyDescent="0.2">
      <c r="B35" s="219" t="s">
        <v>88</v>
      </c>
      <c r="C35" s="219"/>
      <c r="D35" s="219"/>
      <c r="E35" s="219"/>
      <c r="F35" s="219"/>
      <c r="G35" s="219"/>
      <c r="H35" s="219"/>
      <c r="I35" s="32"/>
      <c r="M35" s="65" t="s">
        <v>55</v>
      </c>
      <c r="N35" s="64"/>
    </row>
    <row r="36" spans="2:18" ht="21.75" customHeight="1" thickBot="1" x14ac:dyDescent="0.25">
      <c r="B36" s="79" t="s">
        <v>87</v>
      </c>
      <c r="C36" s="87" t="str">
        <f>K19</f>
        <v>December 2024</v>
      </c>
      <c r="D36" s="220" t="s">
        <v>86</v>
      </c>
      <c r="E36" s="220"/>
      <c r="F36" s="85">
        <f>K20</f>
        <v>459.404</v>
      </c>
      <c r="G36" s="79"/>
      <c r="H36" s="79"/>
      <c r="I36" s="32"/>
      <c r="M36" s="60" t="s">
        <v>52</v>
      </c>
      <c r="N36" s="59"/>
    </row>
    <row r="37" spans="2:18" ht="21.75" customHeight="1" thickBot="1" x14ac:dyDescent="0.25">
      <c r="B37" s="79"/>
      <c r="C37" s="87"/>
      <c r="D37" s="161"/>
      <c r="E37" s="161"/>
      <c r="F37" s="85"/>
      <c r="G37" s="79"/>
      <c r="H37" s="79"/>
      <c r="I37" s="32"/>
      <c r="M37" s="89"/>
      <c r="N37" s="88">
        <v>2027</v>
      </c>
    </row>
    <row r="38" spans="2:18" ht="21.75" customHeight="1" x14ac:dyDescent="0.2">
      <c r="B38" s="221" t="s">
        <v>83</v>
      </c>
      <c r="C38" s="221"/>
      <c r="D38" s="221"/>
      <c r="E38" s="82">
        <f>K17</f>
        <v>45748</v>
      </c>
      <c r="F38" s="81" t="s">
        <v>82</v>
      </c>
      <c r="G38" s="80">
        <f>K18</f>
        <v>485.56</v>
      </c>
      <c r="H38" s="79"/>
      <c r="I38" s="32"/>
      <c r="M38" s="84" t="s">
        <v>85</v>
      </c>
      <c r="N38" s="83" t="s">
        <v>84</v>
      </c>
    </row>
    <row r="39" spans="2:18" ht="21.75" customHeight="1" thickBot="1" x14ac:dyDescent="0.25">
      <c r="B39" s="79"/>
      <c r="C39" s="79"/>
      <c r="D39" s="79"/>
      <c r="E39" s="79"/>
      <c r="F39" s="79"/>
      <c r="G39" s="79"/>
      <c r="H39" s="79"/>
      <c r="I39" s="32"/>
      <c r="M39" s="65" t="s">
        <v>81</v>
      </c>
      <c r="N39" s="64"/>
    </row>
    <row r="40" spans="2:18" ht="40.5" customHeight="1" thickBot="1" x14ac:dyDescent="0.25">
      <c r="B40" s="222" t="s">
        <v>79</v>
      </c>
      <c r="C40" s="223"/>
      <c r="D40" s="223"/>
      <c r="E40" s="223"/>
      <c r="F40" s="223"/>
      <c r="G40" s="223"/>
      <c r="H40" s="224"/>
      <c r="I40" s="46"/>
      <c r="M40" s="65" t="s">
        <v>80</v>
      </c>
      <c r="N40" s="64"/>
    </row>
    <row r="41" spans="2:18" ht="63.75" thickBot="1" x14ac:dyDescent="0.25">
      <c r="B41" s="78" t="s">
        <v>44</v>
      </c>
      <c r="C41" s="77" t="s">
        <v>43</v>
      </c>
      <c r="D41" s="76" t="s">
        <v>42</v>
      </c>
      <c r="E41" s="76" t="s">
        <v>41</v>
      </c>
      <c r="F41" s="76" t="s">
        <v>40</v>
      </c>
      <c r="G41" s="75" t="s">
        <v>77</v>
      </c>
      <c r="H41" s="74" t="s">
        <v>76</v>
      </c>
      <c r="I41" s="42"/>
      <c r="M41" s="60" t="s">
        <v>78</v>
      </c>
      <c r="N41" s="59"/>
    </row>
    <row r="42" spans="2:18" ht="30" customHeight="1" x14ac:dyDescent="0.2">
      <c r="B42" s="73">
        <v>302.01</v>
      </c>
      <c r="C42" s="72" t="s">
        <v>74</v>
      </c>
      <c r="D42" s="71">
        <v>3.75</v>
      </c>
      <c r="E42" s="70">
        <v>0</v>
      </c>
      <c r="F42" s="69">
        <f t="shared" ref="F42:F52" si="2">D42+E42</f>
        <v>3.75</v>
      </c>
      <c r="G42" s="68">
        <v>0.96250000000000002</v>
      </c>
      <c r="H42" s="225" t="str">
        <f>(IF((($K$18-$K$20)/$K$20)&gt;0.05, "5.00%",($K$18-$K$20)/$K$20))</f>
        <v>5.00%</v>
      </c>
      <c r="I42" s="51"/>
      <c r="M42" s="65" t="s">
        <v>75</v>
      </c>
      <c r="N42" s="64"/>
      <c r="P42" s="50"/>
      <c r="Q42" s="2">
        <f>(($K$18-$K$20)/$K$20)</f>
        <v>5.6934637051484112E-2</v>
      </c>
    </row>
    <row r="43" spans="2:18" ht="30" customHeight="1" x14ac:dyDescent="0.2">
      <c r="B43" s="38" t="s">
        <v>72</v>
      </c>
      <c r="C43" s="67" t="s">
        <v>71</v>
      </c>
      <c r="D43" s="36">
        <v>6.85</v>
      </c>
      <c r="E43" s="36">
        <v>1</v>
      </c>
      <c r="F43" s="57">
        <f t="shared" si="2"/>
        <v>7.85</v>
      </c>
      <c r="G43" s="56">
        <v>0.92149999999999999</v>
      </c>
      <c r="H43" s="226"/>
      <c r="I43" s="51"/>
      <c r="M43" s="65" t="s">
        <v>73</v>
      </c>
      <c r="N43" s="64"/>
      <c r="P43" s="50"/>
      <c r="Q43" s="2" t="str">
        <f t="shared" ref="Q43:Q52" si="3">(IF((($K$18-$K$20)/$K$20)&gt;0.05, "5.00%",($K$18-$K$20)/$K$20))</f>
        <v>5.00%</v>
      </c>
    </row>
    <row r="44" spans="2:18" ht="30" customHeight="1" x14ac:dyDescent="0.2">
      <c r="B44" s="38" t="s">
        <v>69</v>
      </c>
      <c r="C44" s="67" t="s">
        <v>68</v>
      </c>
      <c r="D44" s="36">
        <v>6.85</v>
      </c>
      <c r="E44" s="36">
        <v>1</v>
      </c>
      <c r="F44" s="57">
        <f t="shared" si="2"/>
        <v>7.85</v>
      </c>
      <c r="G44" s="56">
        <v>0.92149999999999999</v>
      </c>
      <c r="H44" s="226"/>
      <c r="I44" s="51"/>
      <c r="M44" s="65" t="s">
        <v>70</v>
      </c>
      <c r="N44" s="64"/>
      <c r="P44" s="50"/>
      <c r="Q44" s="2" t="str">
        <f t="shared" si="3"/>
        <v>5.00%</v>
      </c>
    </row>
    <row r="45" spans="2:18" ht="30" customHeight="1" x14ac:dyDescent="0.2">
      <c r="B45" s="38" t="s">
        <v>66</v>
      </c>
      <c r="C45" s="67" t="s">
        <v>65</v>
      </c>
      <c r="D45" s="36">
        <v>6.85</v>
      </c>
      <c r="E45" s="36">
        <v>1</v>
      </c>
      <c r="F45" s="57">
        <f t="shared" si="2"/>
        <v>7.85</v>
      </c>
      <c r="G45" s="56">
        <v>0.92149999999999999</v>
      </c>
      <c r="H45" s="226"/>
      <c r="I45" s="51"/>
      <c r="M45" s="65" t="s">
        <v>67</v>
      </c>
      <c r="N45" s="64"/>
      <c r="P45" s="50"/>
      <c r="Q45" s="2" t="str">
        <f t="shared" si="3"/>
        <v>5.00%</v>
      </c>
    </row>
    <row r="46" spans="2:18" ht="30" customHeight="1" x14ac:dyDescent="0.2">
      <c r="B46" s="38" t="s">
        <v>63</v>
      </c>
      <c r="C46" s="67" t="s">
        <v>62</v>
      </c>
      <c r="D46" s="36">
        <v>6.85</v>
      </c>
      <c r="E46" s="36">
        <v>1</v>
      </c>
      <c r="F46" s="57">
        <f t="shared" si="2"/>
        <v>7.85</v>
      </c>
      <c r="G46" s="56">
        <v>0.92149999999999999</v>
      </c>
      <c r="H46" s="226"/>
      <c r="I46" s="51"/>
      <c r="M46" s="65" t="s">
        <v>64</v>
      </c>
      <c r="N46" s="64"/>
      <c r="P46" s="50"/>
      <c r="Q46" s="2" t="str">
        <f t="shared" si="3"/>
        <v>5.00%</v>
      </c>
    </row>
    <row r="47" spans="2:18" ht="30" customHeight="1" x14ac:dyDescent="0.2">
      <c r="B47" s="38" t="s">
        <v>60</v>
      </c>
      <c r="C47" s="67" t="s">
        <v>59</v>
      </c>
      <c r="D47" s="36">
        <v>8.25</v>
      </c>
      <c r="E47" s="36">
        <v>1</v>
      </c>
      <c r="F47" s="57">
        <f t="shared" si="2"/>
        <v>9.25</v>
      </c>
      <c r="G47" s="56">
        <v>0.90749999999999997</v>
      </c>
      <c r="H47" s="226"/>
      <c r="I47" s="51"/>
      <c r="M47" s="65" t="s">
        <v>61</v>
      </c>
      <c r="N47" s="64"/>
      <c r="P47" s="50"/>
      <c r="Q47" s="2" t="str">
        <f t="shared" si="3"/>
        <v>5.00%</v>
      </c>
    </row>
    <row r="48" spans="2:18" ht="30" x14ac:dyDescent="0.2">
      <c r="B48" s="38" t="s">
        <v>57</v>
      </c>
      <c r="C48" s="58" t="s">
        <v>56</v>
      </c>
      <c r="D48" s="36">
        <v>6.7</v>
      </c>
      <c r="E48" s="66">
        <v>1</v>
      </c>
      <c r="F48" s="57">
        <f t="shared" si="2"/>
        <v>7.7</v>
      </c>
      <c r="G48" s="56">
        <v>0.92300000000000004</v>
      </c>
      <c r="H48" s="226"/>
      <c r="I48" s="51"/>
      <c r="M48" s="65" t="s">
        <v>58</v>
      </c>
      <c r="N48" s="64"/>
      <c r="P48" s="50"/>
      <c r="Q48" s="2" t="str">
        <f t="shared" si="3"/>
        <v>5.00%</v>
      </c>
    </row>
    <row r="49" spans="2:26" ht="30" x14ac:dyDescent="0.2">
      <c r="B49" s="41" t="s">
        <v>54</v>
      </c>
      <c r="C49" s="63" t="s">
        <v>53</v>
      </c>
      <c r="D49" s="39">
        <v>6.2</v>
      </c>
      <c r="E49" s="39">
        <v>1</v>
      </c>
      <c r="F49" s="62">
        <f t="shared" si="2"/>
        <v>7.2</v>
      </c>
      <c r="G49" s="61">
        <v>0.92800000000000005</v>
      </c>
      <c r="H49" s="226"/>
      <c r="I49" s="51"/>
      <c r="M49" s="65" t="s">
        <v>55</v>
      </c>
      <c r="N49" s="64"/>
      <c r="P49" s="50"/>
      <c r="Q49" s="2" t="str">
        <f t="shared" si="3"/>
        <v>5.00%</v>
      </c>
    </row>
    <row r="50" spans="2:26" ht="30.75" thickBot="1" x14ac:dyDescent="0.25">
      <c r="B50" s="38" t="s">
        <v>51</v>
      </c>
      <c r="C50" s="58" t="s">
        <v>50</v>
      </c>
      <c r="D50" s="36">
        <v>5.5</v>
      </c>
      <c r="E50" s="36">
        <v>1</v>
      </c>
      <c r="F50" s="57">
        <f t="shared" si="2"/>
        <v>6.5</v>
      </c>
      <c r="G50" s="56">
        <v>0.93500000000000005</v>
      </c>
      <c r="H50" s="226"/>
      <c r="I50" s="51"/>
      <c r="M50" s="60" t="s">
        <v>52</v>
      </c>
      <c r="N50" s="59"/>
      <c r="P50" s="50"/>
      <c r="Q50" s="2" t="str">
        <f t="shared" si="3"/>
        <v>5.00%</v>
      </c>
    </row>
    <row r="51" spans="2:26" ht="30" x14ac:dyDescent="0.2">
      <c r="B51" s="38" t="s">
        <v>49</v>
      </c>
      <c r="C51" s="58" t="s">
        <v>48</v>
      </c>
      <c r="D51" s="36">
        <v>4.9000000000000004</v>
      </c>
      <c r="E51" s="36">
        <v>1</v>
      </c>
      <c r="F51" s="57">
        <f t="shared" si="2"/>
        <v>5.9</v>
      </c>
      <c r="G51" s="56">
        <v>0.94099999999999995</v>
      </c>
      <c r="H51" s="226"/>
      <c r="I51" s="51"/>
      <c r="P51" s="50"/>
      <c r="Q51" s="2" t="str">
        <f t="shared" si="3"/>
        <v>5.00%</v>
      </c>
    </row>
    <row r="52" spans="2:26" ht="30.75" thickBot="1" x14ac:dyDescent="0.25">
      <c r="B52" s="35" t="s">
        <v>47</v>
      </c>
      <c r="C52" s="55" t="s">
        <v>46</v>
      </c>
      <c r="D52" s="33">
        <v>4.5</v>
      </c>
      <c r="E52" s="54">
        <v>1</v>
      </c>
      <c r="F52" s="53">
        <f t="shared" si="2"/>
        <v>5.5</v>
      </c>
      <c r="G52" s="52">
        <v>0.94499999999999995</v>
      </c>
      <c r="H52" s="227"/>
      <c r="I52" s="51"/>
      <c r="P52" s="50"/>
      <c r="Q52" s="2" t="str">
        <f t="shared" si="3"/>
        <v>5.00%</v>
      </c>
    </row>
    <row r="53" spans="2:26" x14ac:dyDescent="0.2">
      <c r="B53" s="49"/>
      <c r="C53" s="48"/>
      <c r="D53" s="48"/>
      <c r="E53" s="48"/>
      <c r="F53" s="48"/>
      <c r="G53" s="48"/>
      <c r="H53" s="48"/>
      <c r="I53" s="47"/>
    </row>
    <row r="54" spans="2:26" ht="21" customHeight="1" thickBot="1" x14ac:dyDescent="0.25">
      <c r="B54" s="49"/>
      <c r="C54" s="48"/>
      <c r="D54" s="48"/>
      <c r="E54" s="48"/>
      <c r="F54" s="48"/>
      <c r="G54" s="48"/>
      <c r="H54" s="48"/>
      <c r="I54" s="47"/>
    </row>
    <row r="55" spans="2:26" ht="40.5" customHeight="1" thickBot="1" x14ac:dyDescent="0.25">
      <c r="B55" s="228" t="s">
        <v>45</v>
      </c>
      <c r="C55" s="229"/>
      <c r="D55" s="229"/>
      <c r="E55" s="229"/>
      <c r="F55" s="229"/>
      <c r="G55" s="229"/>
      <c r="H55" s="230"/>
      <c r="I55" s="46"/>
    </row>
    <row r="56" spans="2:26" ht="48" thickBot="1" x14ac:dyDescent="0.25">
      <c r="B56" s="45" t="s">
        <v>44</v>
      </c>
      <c r="C56" s="44" t="s">
        <v>43</v>
      </c>
      <c r="D56" s="43" t="s">
        <v>42</v>
      </c>
      <c r="E56" s="43" t="s">
        <v>41</v>
      </c>
      <c r="F56" s="43" t="s">
        <v>40</v>
      </c>
      <c r="G56" s="211" t="s">
        <v>39</v>
      </c>
      <c r="H56" s="212"/>
      <c r="I56" s="42"/>
    </row>
    <row r="57" spans="2:26" ht="21.75" customHeight="1" x14ac:dyDescent="0.2">
      <c r="B57" s="41" t="s">
        <v>38</v>
      </c>
      <c r="C57" s="40" t="s">
        <v>37</v>
      </c>
      <c r="D57" s="39">
        <v>6</v>
      </c>
      <c r="E57" s="39">
        <v>1</v>
      </c>
      <c r="F57" s="39">
        <f>D57+E57</f>
        <v>7</v>
      </c>
      <c r="G57" s="213">
        <f>IF((ABS(($K$15-$K$14)*F57/100))&gt;0.1, ($K$15-$K$14)*F57/100, 0)</f>
        <v>3.85</v>
      </c>
      <c r="H57" s="214" t="e">
        <f>IF((ABS((#REF!-#REF!)*E57/100))&gt;0.1, (#REF!-#REF!)*E57/100, 0)</f>
        <v>#REF!</v>
      </c>
      <c r="I57" s="32"/>
    </row>
    <row r="58" spans="2:26" ht="21.75" customHeight="1" x14ac:dyDescent="0.2">
      <c r="B58" s="38" t="s">
        <v>36</v>
      </c>
      <c r="C58" s="37" t="s">
        <v>35</v>
      </c>
      <c r="D58" s="36">
        <v>6</v>
      </c>
      <c r="E58" s="36">
        <v>1</v>
      </c>
      <c r="F58" s="36">
        <f>D58+E58</f>
        <v>7</v>
      </c>
      <c r="G58" s="215">
        <f>IF((ABS(($K$15-$K$14)*F58/100))&gt;0.1, ($K$15-$K$14)*F58/100, 0)</f>
        <v>3.85</v>
      </c>
      <c r="H58" s="216" t="e">
        <f>IF((ABS((#REF!-#REF!)*E58/100))&gt;0.1, (#REF!-#REF!)*E58/100, 0)</f>
        <v>#REF!</v>
      </c>
      <c r="I58" s="32"/>
    </row>
    <row r="59" spans="2:26" ht="21" customHeight="1" thickBot="1" x14ac:dyDescent="0.25">
      <c r="B59" s="35" t="s">
        <v>34</v>
      </c>
      <c r="C59" s="34" t="s">
        <v>33</v>
      </c>
      <c r="D59" s="33">
        <v>6</v>
      </c>
      <c r="E59" s="33">
        <v>1</v>
      </c>
      <c r="F59" s="33">
        <f>D59+E59</f>
        <v>7</v>
      </c>
      <c r="G59" s="217">
        <f>IF((ABS(($K$15-$K$14)*F59/100))&gt;0.1, ($K$15-$K$14)*F59/100, 0)</f>
        <v>3.85</v>
      </c>
      <c r="H59" s="218" t="e">
        <f>IF((ABS((#REF!-#REF!)*E59/100))&gt;0.1, (#REF!-#REF!)*E59/100, 0)</f>
        <v>#REF!</v>
      </c>
      <c r="I59" s="32"/>
    </row>
    <row r="60" spans="2:26" ht="61.5" customHeight="1" thickBot="1" x14ac:dyDescent="0.25">
      <c r="I60" s="11"/>
    </row>
    <row r="61" spans="2:26" ht="43.5" customHeight="1" thickBot="1" x14ac:dyDescent="0.25">
      <c r="B61" s="204" t="s">
        <v>32</v>
      </c>
      <c r="C61" s="205"/>
      <c r="D61" s="205"/>
      <c r="E61" s="205"/>
      <c r="F61" s="205"/>
      <c r="G61" s="205"/>
      <c r="H61" s="206"/>
      <c r="I61" s="11"/>
    </row>
    <row r="62" spans="2:26" s="3" customFormat="1" ht="15.75" customHeight="1" x14ac:dyDescent="0.2">
      <c r="B62" s="192"/>
      <c r="C62" s="186"/>
      <c r="D62" s="186"/>
      <c r="E62" s="186"/>
      <c r="F62" s="186"/>
      <c r="G62" s="186"/>
      <c r="H62" s="193"/>
      <c r="I62" s="11"/>
      <c r="M62" s="1"/>
      <c r="N62" s="1"/>
      <c r="O62" s="1"/>
      <c r="P62" s="2"/>
      <c r="Q62" s="2"/>
      <c r="R62" s="2"/>
      <c r="S62" s="2"/>
      <c r="T62" s="1"/>
      <c r="U62" s="1"/>
      <c r="V62" s="1"/>
      <c r="W62" s="1"/>
      <c r="X62" s="1"/>
      <c r="Y62" s="1"/>
      <c r="Z62" s="1"/>
    </row>
    <row r="63" spans="2:26" s="4" customFormat="1" ht="33" customHeight="1" thickBot="1" x14ac:dyDescent="0.25">
      <c r="B63" s="201" t="s">
        <v>31</v>
      </c>
      <c r="C63" s="202"/>
      <c r="E63" s="10"/>
      <c r="F63" s="10"/>
      <c r="G63" s="10"/>
      <c r="H63" s="19"/>
      <c r="I63" s="7"/>
      <c r="J63" s="3"/>
      <c r="K63" s="3"/>
      <c r="L63" s="3"/>
      <c r="M63" s="1"/>
      <c r="N63" s="1"/>
      <c r="O63" s="1"/>
      <c r="P63" s="2"/>
      <c r="Q63" s="2"/>
      <c r="R63" s="2"/>
      <c r="S63" s="2"/>
      <c r="T63" s="1"/>
      <c r="U63" s="1"/>
      <c r="V63" s="1"/>
      <c r="W63" s="1"/>
      <c r="X63" s="1"/>
      <c r="Y63" s="1"/>
      <c r="Z63" s="1"/>
    </row>
    <row r="64" spans="2:26" s="4" customFormat="1" ht="33" customHeight="1" thickBot="1" x14ac:dyDescent="0.25">
      <c r="B64" s="207" t="s">
        <v>30</v>
      </c>
      <c r="C64" s="195"/>
      <c r="D64" s="195"/>
      <c r="E64" s="195"/>
      <c r="F64" s="25"/>
      <c r="G64" s="10"/>
      <c r="H64" s="19"/>
      <c r="I64" s="7"/>
      <c r="J64" s="3"/>
      <c r="K64" s="3"/>
      <c r="L64" s="3"/>
      <c r="M64" s="1"/>
      <c r="N64" s="1"/>
      <c r="O64" s="1"/>
      <c r="P64" s="2"/>
      <c r="Q64" s="2"/>
      <c r="R64" s="2"/>
      <c r="S64" s="2"/>
      <c r="T64" s="1"/>
      <c r="U64" s="1"/>
      <c r="V64" s="1"/>
      <c r="W64" s="1"/>
      <c r="X64" s="1"/>
      <c r="Y64" s="1"/>
      <c r="Z64" s="1"/>
    </row>
    <row r="65" spans="2:26" s="3" customFormat="1" ht="15.75" customHeight="1" thickBot="1" x14ac:dyDescent="0.25">
      <c r="B65" s="192"/>
      <c r="C65" s="186"/>
      <c r="D65" s="186"/>
      <c r="E65" s="186"/>
      <c r="F65" s="186"/>
      <c r="G65" s="186"/>
      <c r="H65" s="193"/>
      <c r="I65" s="11"/>
      <c r="M65" s="1"/>
      <c r="N65" s="1"/>
      <c r="O65" s="1"/>
      <c r="P65" s="2"/>
      <c r="Q65" s="2"/>
      <c r="R65" s="2"/>
      <c r="S65" s="2"/>
      <c r="T65" s="1"/>
      <c r="U65" s="1"/>
      <c r="V65" s="1"/>
      <c r="W65" s="1"/>
      <c r="X65" s="1"/>
      <c r="Y65" s="1"/>
      <c r="Z65" s="1"/>
    </row>
    <row r="66" spans="2:26" s="4" customFormat="1" ht="66" customHeight="1" thickBot="1" x14ac:dyDescent="0.25">
      <c r="B66" s="194" t="s">
        <v>29</v>
      </c>
      <c r="C66" s="195"/>
      <c r="D66" s="195"/>
      <c r="E66" s="195"/>
      <c r="F66" s="25"/>
      <c r="G66" s="24"/>
      <c r="H66" s="23"/>
      <c r="I66" s="22"/>
      <c r="J66" s="3"/>
      <c r="K66" s="3"/>
      <c r="L66" s="3"/>
      <c r="M66" s="1"/>
      <c r="N66" s="1"/>
      <c r="O66" s="1"/>
      <c r="P66" s="2"/>
      <c r="Q66" s="2"/>
      <c r="R66" s="2"/>
      <c r="S66" s="2"/>
      <c r="T66" s="1"/>
      <c r="U66" s="1"/>
      <c r="V66" s="1"/>
      <c r="W66" s="1"/>
      <c r="X66" s="1"/>
      <c r="Y66" s="1"/>
      <c r="Z66" s="1"/>
    </row>
    <row r="67" spans="2:26" s="3" customFormat="1" ht="15.75" customHeight="1" thickBot="1" x14ac:dyDescent="0.25">
      <c r="B67" s="192"/>
      <c r="C67" s="186"/>
      <c r="D67" s="186"/>
      <c r="E67" s="186"/>
      <c r="F67" s="186"/>
      <c r="G67" s="186"/>
      <c r="H67" s="193"/>
      <c r="I67" s="11"/>
      <c r="M67" s="1"/>
      <c r="N67" s="1"/>
      <c r="O67" s="1"/>
      <c r="P67" s="2"/>
      <c r="Q67" s="2"/>
      <c r="R67" s="2"/>
      <c r="S67" s="2"/>
      <c r="T67" s="1"/>
      <c r="U67" s="1"/>
      <c r="V67" s="1"/>
      <c r="W67" s="1"/>
      <c r="X67" s="1"/>
      <c r="Y67" s="1"/>
      <c r="Z67" s="1"/>
    </row>
    <row r="68" spans="2:26" s="4" customFormat="1" ht="33" customHeight="1" thickBot="1" x14ac:dyDescent="0.25">
      <c r="B68" s="209" t="s">
        <v>28</v>
      </c>
      <c r="C68" s="210"/>
      <c r="D68" s="210"/>
      <c r="E68" s="210"/>
      <c r="F68" s="30">
        <f>F64+F66</f>
        <v>0</v>
      </c>
      <c r="G68" s="10"/>
      <c r="H68" s="19"/>
      <c r="I68" s="7"/>
      <c r="J68" s="3"/>
      <c r="K68" s="3"/>
      <c r="L68" s="3"/>
      <c r="M68" s="1"/>
      <c r="N68" s="1"/>
      <c r="O68" s="1"/>
      <c r="P68" s="2"/>
      <c r="Q68" s="2"/>
      <c r="R68" s="2"/>
      <c r="S68" s="2"/>
      <c r="T68" s="1"/>
      <c r="U68" s="1"/>
      <c r="V68" s="1"/>
      <c r="W68" s="1"/>
      <c r="X68" s="1"/>
      <c r="Y68" s="1"/>
      <c r="Z68" s="1"/>
    </row>
    <row r="69" spans="2:26" s="4" customFormat="1" ht="22.5" customHeight="1" x14ac:dyDescent="0.2">
      <c r="B69" s="29"/>
      <c r="C69" s="9"/>
      <c r="D69" s="6"/>
      <c r="E69" s="5"/>
      <c r="F69" s="5"/>
      <c r="G69" s="5"/>
      <c r="H69" s="28"/>
      <c r="I69" s="7"/>
      <c r="J69" s="3"/>
      <c r="K69" s="3"/>
      <c r="L69" s="3"/>
      <c r="M69" s="1"/>
      <c r="N69" s="1"/>
      <c r="O69" s="1"/>
      <c r="P69" s="2"/>
      <c r="Q69" s="2"/>
      <c r="R69" s="2"/>
      <c r="S69" s="2"/>
      <c r="T69" s="1"/>
      <c r="U69" s="1"/>
      <c r="V69" s="1"/>
      <c r="W69" s="1"/>
      <c r="X69" s="1"/>
      <c r="Y69" s="1"/>
      <c r="Z69" s="1"/>
    </row>
    <row r="70" spans="2:26" s="4" customFormat="1" ht="33" customHeight="1" thickBot="1" x14ac:dyDescent="0.25">
      <c r="B70" s="201" t="s">
        <v>27</v>
      </c>
      <c r="C70" s="202"/>
      <c r="E70" s="10"/>
      <c r="F70" s="10"/>
      <c r="G70" s="10"/>
      <c r="H70" s="19"/>
      <c r="I70" s="7"/>
      <c r="J70" s="3"/>
      <c r="K70" s="3"/>
      <c r="L70" s="3"/>
      <c r="M70" s="1"/>
      <c r="N70" s="1"/>
      <c r="O70" s="1"/>
      <c r="P70" s="2"/>
      <c r="Q70" s="2"/>
      <c r="R70" s="2"/>
      <c r="S70" s="2"/>
      <c r="T70" s="1"/>
      <c r="U70" s="1"/>
      <c r="V70" s="1"/>
      <c r="W70" s="1"/>
      <c r="X70" s="1"/>
      <c r="Y70" s="1"/>
      <c r="Z70" s="1"/>
    </row>
    <row r="71" spans="2:26" s="4" customFormat="1" ht="66" customHeight="1" thickBot="1" x14ac:dyDescent="0.25">
      <c r="B71" s="194" t="s">
        <v>26</v>
      </c>
      <c r="C71" s="208"/>
      <c r="D71" s="208"/>
      <c r="E71" s="208"/>
      <c r="F71" s="31"/>
      <c r="G71" s="10"/>
      <c r="H71" s="19"/>
      <c r="I71" s="7"/>
      <c r="J71" s="3"/>
      <c r="K71" s="3"/>
      <c r="L71" s="3"/>
      <c r="M71" s="1"/>
      <c r="N71" s="1"/>
      <c r="O71" s="1"/>
      <c r="P71" s="2"/>
      <c r="Q71" s="2"/>
      <c r="R71" s="2"/>
      <c r="S71" s="2"/>
      <c r="T71" s="1"/>
      <c r="U71" s="1"/>
      <c r="V71" s="1"/>
      <c r="W71" s="1"/>
      <c r="X71" s="1"/>
      <c r="Y71" s="1"/>
      <c r="Z71" s="1"/>
    </row>
    <row r="72" spans="2:26" s="3" customFormat="1" ht="15.75" customHeight="1" thickBot="1" x14ac:dyDescent="0.25">
      <c r="B72" s="192"/>
      <c r="C72" s="186"/>
      <c r="D72" s="186"/>
      <c r="E72" s="186"/>
      <c r="F72" s="186"/>
      <c r="G72" s="186"/>
      <c r="H72" s="193"/>
      <c r="I72" s="11"/>
      <c r="M72" s="1"/>
      <c r="N72" s="1"/>
      <c r="O72" s="1"/>
      <c r="P72" s="2"/>
      <c r="Q72" s="2"/>
      <c r="R72" s="2"/>
      <c r="S72" s="2"/>
      <c r="T72" s="1"/>
      <c r="U72" s="1"/>
      <c r="V72" s="1"/>
      <c r="W72" s="1"/>
      <c r="X72" s="1"/>
      <c r="Y72" s="1"/>
      <c r="Z72" s="1"/>
    </row>
    <row r="73" spans="2:26" s="4" customFormat="1" ht="66" customHeight="1" thickBot="1" x14ac:dyDescent="0.25">
      <c r="B73" s="194" t="s">
        <v>25</v>
      </c>
      <c r="C73" s="208"/>
      <c r="D73" s="208"/>
      <c r="E73" s="208"/>
      <c r="F73" s="31"/>
      <c r="G73" s="10"/>
      <c r="H73" s="19"/>
      <c r="I73" s="7"/>
      <c r="J73" s="3"/>
      <c r="K73" s="3"/>
      <c r="L73" s="3"/>
      <c r="M73" s="1"/>
      <c r="N73" s="1"/>
      <c r="O73" s="1"/>
      <c r="P73" s="2"/>
      <c r="Q73" s="2"/>
      <c r="R73" s="2"/>
      <c r="S73" s="2"/>
      <c r="T73" s="1"/>
      <c r="U73" s="1"/>
      <c r="V73" s="1"/>
      <c r="W73" s="1"/>
      <c r="X73" s="1"/>
      <c r="Y73" s="1"/>
      <c r="Z73" s="1"/>
    </row>
    <row r="74" spans="2:26" s="3" customFormat="1" ht="15.75" customHeight="1" thickBot="1" x14ac:dyDescent="0.25">
      <c r="B74" s="192"/>
      <c r="C74" s="186"/>
      <c r="D74" s="186"/>
      <c r="E74" s="186"/>
      <c r="F74" s="186"/>
      <c r="G74" s="186"/>
      <c r="H74" s="193"/>
      <c r="I74" s="11"/>
      <c r="M74" s="1"/>
      <c r="N74" s="1"/>
      <c r="O74" s="1"/>
      <c r="P74" s="2"/>
      <c r="Q74" s="2"/>
      <c r="R74" s="2"/>
      <c r="S74" s="2"/>
      <c r="T74" s="1"/>
      <c r="U74" s="1"/>
      <c r="V74" s="1"/>
      <c r="W74" s="1"/>
      <c r="X74" s="1"/>
      <c r="Y74" s="1"/>
      <c r="Z74" s="1"/>
    </row>
    <row r="75" spans="2:26" s="4" customFormat="1" ht="33" customHeight="1" thickBot="1" x14ac:dyDescent="0.25">
      <c r="B75" s="209" t="s">
        <v>24</v>
      </c>
      <c r="C75" s="210"/>
      <c r="D75" s="210"/>
      <c r="E75" s="210"/>
      <c r="F75" s="30">
        <f>(F64*F71)*F73</f>
        <v>0</v>
      </c>
      <c r="G75" s="10"/>
      <c r="H75" s="19"/>
      <c r="I75" s="7"/>
      <c r="J75" s="3"/>
      <c r="K75" s="3"/>
      <c r="L75" s="3"/>
      <c r="M75" s="1"/>
      <c r="N75" s="1"/>
      <c r="O75" s="1"/>
      <c r="P75" s="2"/>
      <c r="Q75" s="2"/>
      <c r="R75" s="2"/>
      <c r="S75" s="2"/>
      <c r="T75" s="1"/>
      <c r="U75" s="1"/>
      <c r="V75" s="1"/>
      <c r="W75" s="1"/>
      <c r="X75" s="1"/>
      <c r="Y75" s="1"/>
      <c r="Z75" s="1"/>
    </row>
    <row r="76" spans="2:26" s="4" customFormat="1" ht="22.5" customHeight="1" x14ac:dyDescent="0.2">
      <c r="B76" s="29"/>
      <c r="C76" s="9"/>
      <c r="D76" s="6"/>
      <c r="E76" s="5"/>
      <c r="F76" s="5"/>
      <c r="G76" s="5"/>
      <c r="H76" s="28"/>
      <c r="I76" s="7"/>
      <c r="J76" s="3"/>
      <c r="K76" s="3"/>
      <c r="L76" s="3"/>
      <c r="M76" s="1"/>
      <c r="N76" s="1"/>
      <c r="O76" s="1"/>
      <c r="P76" s="2"/>
      <c r="Q76" s="2"/>
      <c r="R76" s="2"/>
      <c r="S76" s="2"/>
      <c r="T76" s="1"/>
      <c r="U76" s="1"/>
      <c r="V76" s="1"/>
      <c r="W76" s="1"/>
      <c r="X76" s="1"/>
      <c r="Y76" s="1"/>
      <c r="Z76" s="1"/>
    </row>
    <row r="77" spans="2:26" s="4" customFormat="1" ht="33" customHeight="1" thickBot="1" x14ac:dyDescent="0.25">
      <c r="B77" s="201" t="s">
        <v>23</v>
      </c>
      <c r="C77" s="202"/>
      <c r="D77" s="202"/>
      <c r="E77" s="202"/>
      <c r="F77" s="202"/>
      <c r="G77" s="202"/>
      <c r="H77" s="203"/>
      <c r="I77" s="7"/>
      <c r="J77" s="3"/>
      <c r="K77" s="3"/>
      <c r="L77" s="3"/>
      <c r="M77" s="1"/>
      <c r="N77" s="1"/>
      <c r="O77" s="1"/>
      <c r="P77" s="2"/>
      <c r="Q77" s="2"/>
      <c r="R77" s="2"/>
      <c r="S77" s="2"/>
      <c r="T77" s="1"/>
      <c r="U77" s="1"/>
      <c r="V77" s="1"/>
      <c r="W77" s="1"/>
      <c r="X77" s="1"/>
      <c r="Y77" s="1"/>
      <c r="Z77" s="1"/>
    </row>
    <row r="78" spans="2:26" s="4" customFormat="1" ht="33" customHeight="1" thickBot="1" x14ac:dyDescent="0.25">
      <c r="B78" s="196" t="s">
        <v>22</v>
      </c>
      <c r="C78" s="197"/>
      <c r="D78" s="197"/>
      <c r="E78" s="197"/>
      <c r="F78" s="21">
        <f>F68+F75</f>
        <v>0</v>
      </c>
      <c r="G78" s="20" t="s">
        <v>16</v>
      </c>
      <c r="H78" s="19"/>
      <c r="I78" s="7"/>
      <c r="J78" s="3"/>
      <c r="K78" s="3"/>
      <c r="L78" s="3"/>
      <c r="M78" s="1"/>
      <c r="N78" s="1"/>
      <c r="O78" s="1"/>
      <c r="P78" s="2"/>
      <c r="Q78" s="2"/>
      <c r="R78" s="2"/>
      <c r="S78" s="2"/>
      <c r="T78" s="1"/>
      <c r="U78" s="1"/>
      <c r="V78" s="1"/>
      <c r="W78" s="1"/>
      <c r="X78" s="1"/>
      <c r="Y78" s="1"/>
      <c r="Z78" s="1"/>
    </row>
    <row r="79" spans="2:26" s="3" customFormat="1" ht="15.75" customHeight="1" thickBot="1" x14ac:dyDescent="0.25">
      <c r="B79" s="198"/>
      <c r="C79" s="199"/>
      <c r="D79" s="199"/>
      <c r="E79" s="199"/>
      <c r="F79" s="199"/>
      <c r="G79" s="199"/>
      <c r="H79" s="200"/>
      <c r="I79" s="11"/>
      <c r="M79" s="1"/>
      <c r="N79" s="1"/>
      <c r="O79" s="1"/>
      <c r="P79" s="2"/>
      <c r="Q79" s="2"/>
      <c r="R79" s="2"/>
      <c r="S79" s="2"/>
      <c r="T79" s="1"/>
      <c r="U79" s="1"/>
      <c r="V79" s="1"/>
      <c r="W79" s="1"/>
      <c r="X79" s="1"/>
      <c r="Y79" s="1"/>
      <c r="Z79" s="1"/>
    </row>
    <row r="80" spans="2:26" ht="73.5" customHeight="1" thickBot="1" x14ac:dyDescent="0.25">
      <c r="I80" s="11"/>
    </row>
    <row r="81" spans="2:26" ht="43.5" customHeight="1" thickBot="1" x14ac:dyDescent="0.25">
      <c r="B81" s="204" t="s">
        <v>21</v>
      </c>
      <c r="C81" s="205"/>
      <c r="D81" s="205"/>
      <c r="E81" s="205"/>
      <c r="F81" s="205"/>
      <c r="G81" s="205"/>
      <c r="H81" s="206"/>
      <c r="I81" s="11"/>
    </row>
    <row r="82" spans="2:26" s="3" customFormat="1" ht="15.75" customHeight="1" x14ac:dyDescent="0.2">
      <c r="B82" s="192"/>
      <c r="C82" s="186"/>
      <c r="D82" s="186"/>
      <c r="E82" s="186"/>
      <c r="F82" s="186"/>
      <c r="G82" s="186"/>
      <c r="H82" s="193"/>
      <c r="I82" s="11"/>
      <c r="M82" s="1"/>
      <c r="N82" s="1"/>
      <c r="O82" s="1"/>
      <c r="P82" s="2"/>
      <c r="Q82" s="2"/>
      <c r="R82" s="2"/>
      <c r="S82" s="2"/>
      <c r="T82" s="1"/>
      <c r="U82" s="1"/>
      <c r="V82" s="1"/>
      <c r="W82" s="1"/>
      <c r="X82" s="1"/>
      <c r="Y82" s="1"/>
      <c r="Z82" s="1"/>
    </row>
    <row r="83" spans="2:26" s="4" customFormat="1" ht="33" customHeight="1" thickBot="1" x14ac:dyDescent="0.25">
      <c r="B83" s="27" t="s">
        <v>20</v>
      </c>
      <c r="C83" s="26"/>
      <c r="D83" s="26"/>
      <c r="E83" s="26"/>
      <c r="F83" s="26"/>
      <c r="G83" s="10"/>
      <c r="H83" s="19"/>
      <c r="I83" s="7"/>
      <c r="J83" s="3"/>
      <c r="K83" s="3"/>
      <c r="L83" s="3"/>
      <c r="M83" s="1"/>
      <c r="N83" s="1"/>
      <c r="O83" s="1"/>
      <c r="P83" s="2"/>
      <c r="Q83" s="2"/>
      <c r="R83" s="2"/>
      <c r="S83" s="2"/>
      <c r="T83" s="1"/>
      <c r="U83" s="1"/>
      <c r="V83" s="1"/>
      <c r="W83" s="1"/>
      <c r="X83" s="1"/>
      <c r="Y83" s="1"/>
      <c r="Z83" s="1"/>
    </row>
    <row r="84" spans="2:26" s="4" customFormat="1" ht="33" customHeight="1" thickBot="1" x14ac:dyDescent="0.25">
      <c r="B84" s="207" t="s">
        <v>19</v>
      </c>
      <c r="C84" s="195"/>
      <c r="D84" s="195"/>
      <c r="E84" s="195"/>
      <c r="F84" s="25"/>
      <c r="G84" s="10"/>
      <c r="H84" s="19"/>
      <c r="I84" s="7"/>
      <c r="J84" s="3"/>
      <c r="K84" s="3"/>
      <c r="L84" s="3"/>
      <c r="M84" s="1"/>
      <c r="N84" s="1"/>
      <c r="O84" s="1"/>
      <c r="P84" s="2"/>
      <c r="Q84" s="2"/>
      <c r="R84" s="2"/>
      <c r="S84" s="2"/>
      <c r="T84" s="1"/>
      <c r="U84" s="1"/>
      <c r="V84" s="1"/>
      <c r="W84" s="1"/>
      <c r="X84" s="1"/>
      <c r="Y84" s="1"/>
      <c r="Z84" s="1"/>
    </row>
    <row r="85" spans="2:26" s="3" customFormat="1" ht="15.75" customHeight="1" thickBot="1" x14ac:dyDescent="0.25">
      <c r="B85" s="192"/>
      <c r="C85" s="186"/>
      <c r="D85" s="186"/>
      <c r="E85" s="186"/>
      <c r="F85" s="186"/>
      <c r="G85" s="186"/>
      <c r="H85" s="193"/>
      <c r="I85" s="11"/>
      <c r="M85" s="1"/>
      <c r="N85" s="1"/>
      <c r="O85" s="1"/>
      <c r="P85" s="2"/>
      <c r="Q85" s="2"/>
      <c r="R85" s="2"/>
      <c r="S85" s="2"/>
      <c r="T85" s="1"/>
      <c r="U85" s="1"/>
      <c r="V85" s="1"/>
      <c r="W85" s="1"/>
      <c r="X85" s="1"/>
      <c r="Y85" s="1"/>
      <c r="Z85" s="1"/>
    </row>
    <row r="86" spans="2:26" s="4" customFormat="1" ht="66" customHeight="1" thickBot="1" x14ac:dyDescent="0.25">
      <c r="B86" s="194" t="s">
        <v>18</v>
      </c>
      <c r="C86" s="195"/>
      <c r="D86" s="195"/>
      <c r="E86" s="195"/>
      <c r="F86" s="25"/>
      <c r="G86" s="24"/>
      <c r="H86" s="23"/>
      <c r="I86" s="22"/>
      <c r="J86" s="3"/>
      <c r="K86" s="3"/>
      <c r="L86" s="3"/>
      <c r="M86" s="1"/>
      <c r="N86" s="1"/>
      <c r="O86" s="1"/>
      <c r="P86" s="2"/>
      <c r="Q86" s="2"/>
      <c r="R86" s="2"/>
      <c r="S86" s="2"/>
      <c r="T86" s="1"/>
      <c r="U86" s="1"/>
      <c r="V86" s="1"/>
      <c r="W86" s="1"/>
      <c r="X86" s="1"/>
      <c r="Y86" s="1"/>
      <c r="Z86" s="1"/>
    </row>
    <row r="87" spans="2:26" s="3" customFormat="1" ht="15.75" customHeight="1" thickBot="1" x14ac:dyDescent="0.25">
      <c r="B87" s="192"/>
      <c r="C87" s="186"/>
      <c r="D87" s="186"/>
      <c r="E87" s="186"/>
      <c r="F87" s="186"/>
      <c r="G87" s="186"/>
      <c r="H87" s="193"/>
      <c r="I87" s="11"/>
      <c r="M87" s="1"/>
      <c r="N87" s="1"/>
      <c r="O87" s="1"/>
      <c r="P87" s="2"/>
      <c r="Q87" s="2"/>
      <c r="R87" s="2"/>
      <c r="S87" s="2"/>
      <c r="T87" s="1"/>
      <c r="U87" s="1"/>
      <c r="V87" s="1"/>
      <c r="W87" s="1"/>
      <c r="X87" s="1"/>
      <c r="Y87" s="1"/>
      <c r="Z87" s="1"/>
    </row>
    <row r="88" spans="2:26" s="4" customFormat="1" ht="33" customHeight="1" thickBot="1" x14ac:dyDescent="0.25">
      <c r="B88" s="196" t="s">
        <v>17</v>
      </c>
      <c r="C88" s="197"/>
      <c r="D88" s="197"/>
      <c r="E88" s="197"/>
      <c r="F88" s="21">
        <f>F84+F86</f>
        <v>0</v>
      </c>
      <c r="G88" s="20" t="s">
        <v>16</v>
      </c>
      <c r="H88" s="19"/>
      <c r="I88" s="7"/>
      <c r="J88" s="3"/>
      <c r="K88" s="3"/>
      <c r="L88" s="3"/>
      <c r="M88" s="1"/>
      <c r="N88" s="1"/>
      <c r="O88" s="1"/>
      <c r="P88" s="2"/>
      <c r="Q88" s="2"/>
      <c r="R88" s="2"/>
      <c r="S88" s="2"/>
      <c r="T88" s="1"/>
      <c r="U88" s="1"/>
      <c r="V88" s="1"/>
      <c r="W88" s="1"/>
      <c r="X88" s="1"/>
      <c r="Y88" s="1"/>
      <c r="Z88" s="1"/>
    </row>
    <row r="89" spans="2:26" s="3" customFormat="1" ht="15.75" customHeight="1" thickBot="1" x14ac:dyDescent="0.25">
      <c r="B89" s="198"/>
      <c r="C89" s="199"/>
      <c r="D89" s="199"/>
      <c r="E89" s="199"/>
      <c r="F89" s="199"/>
      <c r="G89" s="199"/>
      <c r="H89" s="200"/>
      <c r="I89" s="11"/>
      <c r="M89" s="1"/>
      <c r="N89" s="1"/>
      <c r="O89" s="1"/>
      <c r="P89" s="2"/>
      <c r="Q89" s="2"/>
      <c r="R89" s="2"/>
      <c r="S89" s="2"/>
      <c r="T89" s="1"/>
      <c r="U89" s="1"/>
      <c r="V89" s="1"/>
      <c r="W89" s="1"/>
      <c r="X89" s="1"/>
      <c r="Y89" s="1"/>
      <c r="Z89" s="1"/>
    </row>
    <row r="90" spans="2:26" ht="73.5" customHeight="1" thickBot="1" x14ac:dyDescent="0.25">
      <c r="I90" s="11"/>
    </row>
    <row r="91" spans="2:26" ht="43.5" customHeight="1" thickBot="1" x14ac:dyDescent="0.25">
      <c r="B91" s="188" t="s">
        <v>15</v>
      </c>
      <c r="C91" s="189"/>
      <c r="D91" s="189"/>
      <c r="E91" s="189"/>
      <c r="F91" s="189"/>
      <c r="G91" s="189"/>
      <c r="H91" s="190"/>
      <c r="I91" s="11"/>
    </row>
    <row r="92" spans="2:26" s="3" customFormat="1" ht="15" customHeight="1" x14ac:dyDescent="0.2">
      <c r="B92" s="186"/>
      <c r="C92" s="186"/>
      <c r="D92" s="186"/>
      <c r="E92" s="186"/>
      <c r="F92" s="186"/>
      <c r="G92" s="186"/>
      <c r="H92" s="186"/>
      <c r="I92" s="11"/>
      <c r="M92" s="1"/>
      <c r="N92" s="1"/>
      <c r="O92" s="1"/>
      <c r="P92" s="2"/>
      <c r="Q92" s="2"/>
      <c r="R92" s="2"/>
      <c r="S92" s="2"/>
      <c r="T92" s="1"/>
      <c r="U92" s="1"/>
      <c r="V92" s="1"/>
      <c r="W92" s="1"/>
      <c r="X92" s="1"/>
      <c r="Y92" s="1"/>
      <c r="Z92" s="1"/>
    </row>
    <row r="93" spans="2:26" s="3" customFormat="1" ht="21.75" customHeight="1" x14ac:dyDescent="0.2">
      <c r="B93" s="191" t="s">
        <v>14</v>
      </c>
      <c r="C93" s="191"/>
      <c r="D93" s="191"/>
      <c r="E93" s="191"/>
      <c r="F93" s="191"/>
      <c r="G93" s="191"/>
      <c r="H93" s="191"/>
      <c r="I93" s="11"/>
      <c r="M93" s="1"/>
      <c r="N93" s="1"/>
      <c r="O93" s="1"/>
      <c r="P93" s="2"/>
      <c r="Q93" s="2"/>
      <c r="R93" s="2"/>
      <c r="S93" s="2"/>
      <c r="T93" s="1"/>
      <c r="U93" s="1"/>
      <c r="V93" s="1"/>
      <c r="W93" s="1"/>
      <c r="X93" s="1"/>
      <c r="Y93" s="1"/>
      <c r="Z93" s="1"/>
    </row>
    <row r="94" spans="2:26" s="3" customFormat="1" ht="14.25" customHeight="1" thickBot="1" x14ac:dyDescent="0.25">
      <c r="B94" s="186"/>
      <c r="C94" s="186"/>
      <c r="D94" s="186"/>
      <c r="E94" s="186"/>
      <c r="F94" s="186"/>
      <c r="G94" s="186"/>
      <c r="H94" s="186"/>
      <c r="I94" s="11"/>
      <c r="M94" s="1"/>
      <c r="N94" s="1"/>
      <c r="O94" s="1"/>
      <c r="P94" s="2"/>
      <c r="Q94" s="2"/>
      <c r="R94" s="2"/>
      <c r="S94" s="2"/>
      <c r="T94" s="1"/>
      <c r="U94" s="1"/>
      <c r="V94" s="1"/>
      <c r="W94" s="1"/>
      <c r="X94" s="1"/>
      <c r="Y94" s="1"/>
      <c r="Z94" s="1"/>
    </row>
    <row r="95" spans="2:26" s="3" customFormat="1" ht="46.5" customHeight="1" x14ac:dyDescent="0.2">
      <c r="B95" s="178" t="s">
        <v>7</v>
      </c>
      <c r="C95" s="180" t="s">
        <v>6</v>
      </c>
      <c r="D95" s="182" t="s">
        <v>5</v>
      </c>
      <c r="E95" s="180" t="s">
        <v>4</v>
      </c>
      <c r="F95" s="180"/>
      <c r="G95" s="180" t="s">
        <v>3</v>
      </c>
      <c r="H95" s="184"/>
      <c r="I95" s="11"/>
      <c r="M95" s="1"/>
      <c r="N95" s="1"/>
      <c r="O95" s="1"/>
      <c r="P95" s="2"/>
      <c r="Q95" s="2"/>
      <c r="R95" s="2"/>
      <c r="S95" s="2"/>
      <c r="T95" s="1"/>
      <c r="U95" s="1"/>
      <c r="V95" s="1"/>
      <c r="W95" s="1"/>
      <c r="X95" s="1"/>
      <c r="Y95" s="1"/>
      <c r="Z95" s="1"/>
    </row>
    <row r="96" spans="2:26" s="3" customFormat="1" ht="46.5" customHeight="1" thickBot="1" x14ac:dyDescent="0.25">
      <c r="B96" s="179"/>
      <c r="C96" s="181"/>
      <c r="D96" s="183"/>
      <c r="E96" s="181"/>
      <c r="F96" s="181"/>
      <c r="G96" s="181"/>
      <c r="H96" s="185"/>
      <c r="I96" s="11"/>
      <c r="M96" s="1"/>
      <c r="N96" s="1"/>
      <c r="O96" s="1"/>
      <c r="P96" s="2"/>
      <c r="Q96" s="2"/>
      <c r="R96" s="2"/>
      <c r="S96" s="2"/>
      <c r="T96" s="1"/>
      <c r="U96" s="1"/>
      <c r="V96" s="1"/>
      <c r="W96" s="1"/>
      <c r="X96" s="1"/>
      <c r="Y96" s="1"/>
      <c r="Z96" s="1"/>
    </row>
    <row r="97" spans="2:26" s="3" customFormat="1" ht="18.75" customHeight="1" x14ac:dyDescent="0.2">
      <c r="B97" s="186"/>
      <c r="C97" s="186"/>
      <c r="D97" s="186"/>
      <c r="E97" s="186"/>
      <c r="F97" s="186"/>
      <c r="G97" s="186"/>
      <c r="H97" s="186"/>
      <c r="I97" s="11"/>
      <c r="M97" s="1"/>
      <c r="N97" s="1"/>
      <c r="O97" s="1"/>
      <c r="P97" s="2"/>
      <c r="Q97" s="2"/>
      <c r="R97" s="2"/>
      <c r="S97" s="2"/>
      <c r="T97" s="1"/>
      <c r="U97" s="1"/>
      <c r="V97" s="1"/>
      <c r="W97" s="1"/>
      <c r="X97" s="1"/>
      <c r="Y97" s="1"/>
      <c r="Z97" s="1"/>
    </row>
    <row r="98" spans="2:26" s="3" customFormat="1" ht="21.75" customHeight="1" x14ac:dyDescent="0.2">
      <c r="B98" s="191" t="s">
        <v>13</v>
      </c>
      <c r="C98" s="191"/>
      <c r="D98" s="191"/>
      <c r="E98" s="191"/>
      <c r="F98" s="191"/>
      <c r="G98" s="191"/>
      <c r="H98" s="191"/>
      <c r="I98" s="11"/>
      <c r="M98" s="1"/>
      <c r="N98" s="1"/>
      <c r="O98" s="1"/>
      <c r="P98" s="2"/>
      <c r="Q98" s="2"/>
      <c r="R98" s="2"/>
      <c r="S98" s="2"/>
      <c r="T98" s="1"/>
      <c r="U98" s="1"/>
      <c r="V98" s="1"/>
      <c r="W98" s="1"/>
      <c r="X98" s="1"/>
      <c r="Y98" s="1"/>
      <c r="Z98" s="1"/>
    </row>
    <row r="99" spans="2:26" s="3" customFormat="1" ht="15.75" customHeight="1" x14ac:dyDescent="0.2">
      <c r="B99" s="186"/>
      <c r="C99" s="186"/>
      <c r="D99" s="186"/>
      <c r="E99" s="186"/>
      <c r="F99" s="186"/>
      <c r="G99" s="186"/>
      <c r="H99" s="186"/>
      <c r="I99" s="11"/>
      <c r="M99" s="1"/>
      <c r="N99" s="1"/>
      <c r="O99" s="1"/>
      <c r="P99" s="2"/>
      <c r="Q99" s="2"/>
      <c r="R99" s="2"/>
      <c r="S99" s="2"/>
      <c r="T99" s="1"/>
      <c r="U99" s="1"/>
      <c r="V99" s="1"/>
      <c r="W99" s="1"/>
      <c r="X99" s="1"/>
      <c r="Y99" s="1"/>
      <c r="Z99" s="1"/>
    </row>
    <row r="100" spans="2:26" s="3" customFormat="1" ht="33" customHeight="1" x14ac:dyDescent="0.2">
      <c r="B100" s="175" t="s">
        <v>12</v>
      </c>
      <c r="C100" s="175"/>
      <c r="D100" s="175"/>
      <c r="E100" s="175"/>
      <c r="F100" s="175"/>
      <c r="G100" s="175"/>
      <c r="H100" s="175"/>
      <c r="I100" s="11"/>
      <c r="M100" s="1"/>
      <c r="N100" s="1"/>
      <c r="O100" s="1"/>
      <c r="P100" s="2"/>
      <c r="Q100" s="2"/>
      <c r="R100" s="2"/>
      <c r="S100" s="2"/>
      <c r="T100" s="1"/>
      <c r="U100" s="1"/>
      <c r="V100" s="1"/>
      <c r="W100" s="1"/>
      <c r="X100" s="1"/>
      <c r="Y100" s="1"/>
      <c r="Z100" s="1"/>
    </row>
    <row r="101" spans="2:26" s="4" customFormat="1" ht="33" customHeight="1" x14ac:dyDescent="0.2">
      <c r="B101" s="176" t="s">
        <v>1</v>
      </c>
      <c r="C101" s="176"/>
      <c r="E101" s="10"/>
      <c r="F101" s="10"/>
      <c r="G101" s="10"/>
      <c r="H101" s="10"/>
      <c r="I101" s="7"/>
      <c r="J101" s="3"/>
      <c r="K101" s="3"/>
      <c r="L101" s="3"/>
      <c r="M101" s="1"/>
      <c r="N101" s="1"/>
      <c r="O101" s="1"/>
      <c r="P101" s="2"/>
      <c r="Q101" s="2"/>
      <c r="R101" s="2"/>
      <c r="S101" s="2"/>
      <c r="T101" s="1"/>
      <c r="U101" s="1"/>
      <c r="V101" s="1"/>
      <c r="W101" s="1"/>
      <c r="X101" s="1"/>
      <c r="Y101" s="1"/>
      <c r="Z101" s="1"/>
    </row>
    <row r="102" spans="2:26" s="4" customFormat="1" ht="33" customHeight="1" x14ac:dyDescent="0.2">
      <c r="C102" s="9" t="str">
        <f>CONCATENATE(" $45.000"," + ($",G19,") =")</f>
        <v xml:space="preserve"> $45.000 + ($2.0625) =</v>
      </c>
      <c r="D102" s="6">
        <f>(45+G19)</f>
        <v>47.0625</v>
      </c>
      <c r="E102" s="5"/>
      <c r="F102" s="5"/>
      <c r="G102" s="5"/>
      <c r="H102" s="5"/>
      <c r="I102" s="7"/>
      <c r="J102" s="3"/>
      <c r="K102" s="3"/>
      <c r="L102" s="3"/>
      <c r="M102" s="1"/>
      <c r="N102" s="1"/>
      <c r="O102" s="1"/>
      <c r="P102" s="2"/>
      <c r="Q102" s="2"/>
      <c r="R102" s="2"/>
      <c r="S102" s="2"/>
      <c r="T102" s="1"/>
      <c r="U102" s="1"/>
      <c r="V102" s="1"/>
      <c r="W102" s="1"/>
      <c r="X102" s="1"/>
      <c r="Y102" s="1"/>
      <c r="Z102" s="1"/>
    </row>
    <row r="103" spans="2:26" s="4" customFormat="1" ht="33" hidden="1" customHeight="1" x14ac:dyDescent="0.2">
      <c r="B103" s="176" t="s">
        <v>11</v>
      </c>
      <c r="C103" s="176"/>
      <c r="D103" s="18"/>
      <c r="E103" s="5"/>
      <c r="F103" s="5"/>
      <c r="G103" s="5"/>
      <c r="H103" s="5"/>
      <c r="I103" s="7"/>
      <c r="J103" s="3"/>
      <c r="K103" s="3"/>
      <c r="L103" s="3"/>
      <c r="M103" s="1"/>
      <c r="N103" s="1"/>
      <c r="O103" s="1"/>
      <c r="P103" s="2"/>
      <c r="Q103" s="2"/>
      <c r="R103" s="2"/>
      <c r="S103" s="2"/>
      <c r="T103" s="1"/>
      <c r="U103" s="1"/>
      <c r="V103" s="1"/>
      <c r="W103" s="1"/>
      <c r="X103" s="1"/>
      <c r="Y103" s="1"/>
      <c r="Z103" s="1"/>
    </row>
    <row r="104" spans="2:26" s="4" customFormat="1" ht="33" hidden="1" customHeight="1" x14ac:dyDescent="0.2">
      <c r="C104" s="17" t="str">
        <f>CONCATENATE(" $45.000"," x ",H42, " =")</f>
        <v xml:space="preserve"> $45.000 x 5.00% =</v>
      </c>
      <c r="D104" s="16">
        <f>(45*H42)</f>
        <v>2.25</v>
      </c>
      <c r="E104" s="5"/>
      <c r="F104" s="5"/>
      <c r="G104" s="5"/>
      <c r="H104" s="5"/>
      <c r="I104" s="7"/>
      <c r="J104" s="3"/>
      <c r="K104" s="3"/>
      <c r="L104" s="3"/>
      <c r="M104" s="1"/>
      <c r="N104" s="1"/>
      <c r="O104" s="1"/>
      <c r="P104" s="2"/>
      <c r="Q104" s="2"/>
      <c r="R104" s="2"/>
      <c r="S104" s="2"/>
      <c r="T104" s="1"/>
      <c r="U104" s="1"/>
      <c r="V104" s="1"/>
      <c r="W104" s="1"/>
      <c r="X104" s="1"/>
      <c r="Y104" s="1"/>
      <c r="Z104" s="1"/>
    </row>
    <row r="105" spans="2:26" s="4" customFormat="1" ht="33" hidden="1" customHeight="1" x14ac:dyDescent="0.2">
      <c r="C105" s="187" t="str">
        <f>CONCATENATE("$",D104," x 96.25% (Difference of 100% Material Minus Total % Asphalt + Fuel Allowance) =")</f>
        <v>$2.25 x 96.25% (Difference of 100% Material Minus Total % Asphalt + Fuel Allowance) =</v>
      </c>
      <c r="D105" s="187"/>
      <c r="E105" s="187"/>
      <c r="F105" s="187"/>
      <c r="G105" s="187"/>
      <c r="H105" s="6">
        <f>(D104*96.25)/100</f>
        <v>2.1656249999999999</v>
      </c>
      <c r="I105" s="7"/>
      <c r="J105" s="3"/>
      <c r="K105" s="3"/>
      <c r="L105" s="3"/>
      <c r="M105" s="1"/>
      <c r="N105" s="1"/>
      <c r="O105" s="1">
        <f>D104*96.25/100</f>
        <v>2.1656249999999999</v>
      </c>
      <c r="P105" s="2"/>
      <c r="Q105" s="2"/>
      <c r="R105" s="2"/>
      <c r="S105" s="2"/>
      <c r="T105" s="1"/>
      <c r="U105" s="1"/>
      <c r="V105" s="1"/>
      <c r="W105" s="1"/>
      <c r="X105" s="1"/>
      <c r="Y105" s="1"/>
      <c r="Z105" s="1"/>
    </row>
    <row r="106" spans="2:26" s="4" customFormat="1" ht="33" hidden="1" customHeight="1" x14ac:dyDescent="0.2">
      <c r="B106" s="176" t="s">
        <v>10</v>
      </c>
      <c r="C106" s="176"/>
      <c r="D106" s="176"/>
      <c r="E106" s="176"/>
      <c r="F106" s="176"/>
      <c r="G106" s="5"/>
      <c r="H106" s="5"/>
      <c r="I106" s="7"/>
      <c r="J106" s="3"/>
      <c r="K106" s="3"/>
      <c r="L106" s="3"/>
      <c r="M106" s="1"/>
      <c r="N106" s="1"/>
      <c r="O106" s="1"/>
      <c r="P106" s="2"/>
      <c r="Q106" s="2"/>
      <c r="R106" s="2"/>
      <c r="S106" s="2"/>
      <c r="T106" s="1"/>
      <c r="U106" s="1"/>
      <c r="V106" s="1"/>
      <c r="W106" s="1"/>
      <c r="X106" s="1"/>
      <c r="Y106" s="1"/>
      <c r="Z106" s="1"/>
    </row>
    <row r="107" spans="2:26" s="4" customFormat="1" ht="33" hidden="1" customHeight="1" x14ac:dyDescent="0.2">
      <c r="C107" s="162" t="str">
        <f>CONCATENATE("$",D102," + $",H105, "  =")</f>
        <v>$47.0625 + $2.165625  =</v>
      </c>
      <c r="D107" s="13">
        <f>D102+H105</f>
        <v>49.228124999999999</v>
      </c>
      <c r="E107" s="5"/>
      <c r="F107" s="5"/>
      <c r="G107" s="5"/>
      <c r="H107" s="5"/>
      <c r="I107" s="7"/>
      <c r="J107" s="3"/>
      <c r="K107" s="12"/>
      <c r="L107" s="3"/>
      <c r="M107" s="1"/>
      <c r="N107" s="1"/>
      <c r="O107" s="1"/>
      <c r="P107" s="2"/>
      <c r="Q107" s="2"/>
      <c r="R107" s="2"/>
      <c r="S107" s="2"/>
      <c r="T107" s="1"/>
      <c r="U107" s="1"/>
      <c r="V107" s="1"/>
      <c r="W107" s="1"/>
      <c r="X107" s="1"/>
      <c r="Y107" s="1"/>
      <c r="Z107" s="1"/>
    </row>
    <row r="108" spans="2:26" ht="29.25" customHeight="1" thickBot="1" x14ac:dyDescent="0.25">
      <c r="I108" s="11"/>
    </row>
    <row r="109" spans="2:26" ht="43.5" customHeight="1" thickBot="1" x14ac:dyDescent="0.25">
      <c r="B109" s="188" t="s">
        <v>9</v>
      </c>
      <c r="C109" s="189"/>
      <c r="D109" s="189"/>
      <c r="E109" s="189"/>
      <c r="F109" s="189"/>
      <c r="G109" s="189"/>
      <c r="H109" s="190"/>
      <c r="I109" s="11"/>
    </row>
    <row r="110" spans="2:26" ht="21.75" customHeight="1" x14ac:dyDescent="0.2">
      <c r="B110" s="186"/>
      <c r="C110" s="186"/>
      <c r="D110" s="186"/>
      <c r="E110" s="186"/>
      <c r="F110" s="186"/>
      <c r="G110" s="186"/>
      <c r="H110" s="186"/>
      <c r="I110" s="11"/>
    </row>
    <row r="111" spans="2:26" ht="21.75" customHeight="1" x14ac:dyDescent="0.2">
      <c r="B111" s="191" t="s">
        <v>8</v>
      </c>
      <c r="C111" s="191"/>
      <c r="D111" s="191"/>
      <c r="E111" s="191"/>
      <c r="F111" s="191"/>
      <c r="G111" s="191"/>
      <c r="H111" s="191"/>
      <c r="I111" s="11"/>
    </row>
    <row r="112" spans="2:26" ht="14.25" customHeight="1" thickBot="1" x14ac:dyDescent="0.25">
      <c r="B112" s="186"/>
      <c r="C112" s="186"/>
      <c r="D112" s="186"/>
      <c r="E112" s="186"/>
      <c r="F112" s="186"/>
      <c r="G112" s="186"/>
      <c r="H112" s="186"/>
      <c r="I112" s="11"/>
    </row>
    <row r="113" spans="2:26" ht="46.5" customHeight="1" x14ac:dyDescent="0.2">
      <c r="B113" s="178" t="s">
        <v>7</v>
      </c>
      <c r="C113" s="180" t="s">
        <v>6</v>
      </c>
      <c r="D113" s="182" t="s">
        <v>5</v>
      </c>
      <c r="E113" s="180" t="s">
        <v>4</v>
      </c>
      <c r="F113" s="180"/>
      <c r="G113" s="180" t="s">
        <v>3</v>
      </c>
      <c r="H113" s="184"/>
      <c r="I113" s="11"/>
    </row>
    <row r="114" spans="2:26" ht="46.5" customHeight="1" thickBot="1" x14ac:dyDescent="0.25">
      <c r="B114" s="179"/>
      <c r="C114" s="181"/>
      <c r="D114" s="183"/>
      <c r="E114" s="181"/>
      <c r="F114" s="181"/>
      <c r="G114" s="181"/>
      <c r="H114" s="185"/>
      <c r="I114" s="11"/>
    </row>
    <row r="115" spans="2:26" ht="18.75" customHeight="1" x14ac:dyDescent="0.2">
      <c r="B115" s="186"/>
      <c r="C115" s="186"/>
      <c r="D115" s="186"/>
      <c r="E115" s="186"/>
      <c r="F115" s="186"/>
      <c r="G115" s="186"/>
      <c r="H115" s="186"/>
      <c r="I115" s="11"/>
    </row>
    <row r="116" spans="2:26" ht="33" customHeight="1" x14ac:dyDescent="0.2">
      <c r="B116" s="175" t="s">
        <v>2</v>
      </c>
      <c r="C116" s="175"/>
      <c r="D116" s="175"/>
      <c r="E116" s="175"/>
      <c r="F116" s="175"/>
      <c r="G116" s="175"/>
      <c r="H116" s="175"/>
      <c r="I116" s="11"/>
    </row>
    <row r="117" spans="2:26" s="4" customFormat="1" ht="33" customHeight="1" x14ac:dyDescent="0.2">
      <c r="B117" s="176" t="s">
        <v>1</v>
      </c>
      <c r="C117" s="176"/>
      <c r="E117" s="10"/>
      <c r="F117" s="10"/>
      <c r="G117" s="10"/>
      <c r="H117" s="10"/>
      <c r="I117" s="7"/>
      <c r="J117" s="3"/>
      <c r="K117" s="3"/>
      <c r="L117" s="3"/>
      <c r="M117" s="1"/>
      <c r="N117" s="1"/>
      <c r="O117" s="1"/>
      <c r="P117" s="2"/>
      <c r="Q117" s="2"/>
      <c r="R117" s="2"/>
      <c r="S117" s="2"/>
      <c r="T117" s="1"/>
      <c r="U117" s="1"/>
      <c r="V117" s="1"/>
      <c r="W117" s="1"/>
      <c r="X117" s="1"/>
      <c r="Y117" s="1"/>
      <c r="Z117" s="1"/>
    </row>
    <row r="118" spans="2:26" s="4" customFormat="1" ht="33" customHeight="1" x14ac:dyDescent="0.2">
      <c r="C118" s="9" t="str">
        <f>CONCATENATE(" $45.000"," + ($",G57,") =")</f>
        <v xml:space="preserve"> $45.000 + ($3.85) =</v>
      </c>
      <c r="D118" s="6">
        <f>(45+G57)</f>
        <v>48.85</v>
      </c>
      <c r="E118" s="5"/>
      <c r="F118" s="5"/>
      <c r="G118" s="5"/>
      <c r="H118" s="5"/>
      <c r="I118" s="7"/>
      <c r="J118" s="3"/>
      <c r="K118" s="3"/>
      <c r="L118" s="3"/>
      <c r="M118" s="1"/>
      <c r="N118" s="1"/>
      <c r="O118" s="1"/>
      <c r="P118" s="2"/>
      <c r="Q118" s="2"/>
      <c r="R118" s="2"/>
      <c r="S118" s="2"/>
      <c r="T118" s="1"/>
      <c r="U118" s="1"/>
      <c r="V118" s="1"/>
      <c r="W118" s="1"/>
      <c r="X118" s="1"/>
      <c r="Y118" s="1"/>
      <c r="Z118" s="1"/>
    </row>
    <row r="119" spans="2:26" s="4" customFormat="1" ht="40.5" customHeight="1" x14ac:dyDescent="0.25">
      <c r="B119" s="177" t="s">
        <v>0</v>
      </c>
      <c r="C119" s="177"/>
      <c r="D119" s="8">
        <f>D118</f>
        <v>48.85</v>
      </c>
      <c r="E119" s="5"/>
      <c r="F119" s="5"/>
      <c r="G119" s="5"/>
      <c r="H119" s="5"/>
      <c r="I119" s="7"/>
      <c r="J119" s="3"/>
      <c r="K119" s="3"/>
      <c r="L119" s="3"/>
      <c r="M119" s="1"/>
      <c r="N119" s="1"/>
      <c r="O119" s="1"/>
      <c r="P119" s="2"/>
      <c r="Q119" s="2"/>
      <c r="R119" s="2"/>
      <c r="S119" s="2"/>
      <c r="T119" s="1"/>
      <c r="U119" s="1"/>
      <c r="V119" s="1"/>
      <c r="W119" s="1"/>
      <c r="X119" s="1"/>
      <c r="Y119" s="1"/>
      <c r="Z119" s="1"/>
    </row>
    <row r="120" spans="2:26" s="4" customFormat="1" ht="33" customHeight="1" x14ac:dyDescent="0.2">
      <c r="D120" s="6"/>
      <c r="E120" s="5"/>
      <c r="F120" s="5"/>
      <c r="G120" s="5"/>
      <c r="H120" s="5"/>
      <c r="J120" s="3"/>
      <c r="K120" s="3"/>
      <c r="L120" s="3"/>
      <c r="M120" s="1"/>
      <c r="N120" s="1"/>
      <c r="O120" s="1"/>
      <c r="P120" s="2"/>
      <c r="Q120" s="2"/>
      <c r="R120" s="2"/>
      <c r="S120" s="2"/>
      <c r="T120" s="1"/>
      <c r="U120" s="1"/>
      <c r="V120" s="1"/>
      <c r="W120" s="1"/>
      <c r="X120" s="1"/>
      <c r="Y120" s="1"/>
      <c r="Z120" s="1"/>
    </row>
    <row r="123" spans="2:26" ht="50.25" customHeight="1" x14ac:dyDescent="0.2"/>
    <row r="124" spans="2:26" ht="56.25" customHeight="1" x14ac:dyDescent="0.2"/>
    <row r="125" spans="2:26" ht="18" customHeight="1" x14ac:dyDescent="0.2"/>
    <row r="126" spans="2:26" ht="18" customHeight="1" x14ac:dyDescent="0.2"/>
    <row r="127" spans="2:26" ht="18" customHeight="1" x14ac:dyDescent="0.2"/>
    <row r="128" spans="2:26"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sheetData>
  <sheetProtection algorithmName="SHA-512" hashValue="o1b0zDHNcvQ7EYGcSpT6KQZyCmQrJk5KFcaZUeUSgtrr9/XMrBrtIEX+1i12Qk+HqnOCWZjQmJh/eVjnk1RX4w==" saltValue="IFnoQngEIpSQ6PdqZVi1Yg==" spinCount="100000" sheet="1" formatColumns="0" formatRows="0" selectLockedCells="1"/>
  <mergeCells count="122">
    <mergeCell ref="B116:H116"/>
    <mergeCell ref="B117:C117"/>
    <mergeCell ref="B119:C119"/>
    <mergeCell ref="B113:B114"/>
    <mergeCell ref="C113:C114"/>
    <mergeCell ref="D113:D114"/>
    <mergeCell ref="E113:F114"/>
    <mergeCell ref="G113:H114"/>
    <mergeCell ref="B115:H115"/>
    <mergeCell ref="C105:G105"/>
    <mergeCell ref="B106:F106"/>
    <mergeCell ref="B109:H109"/>
    <mergeCell ref="B110:H110"/>
    <mergeCell ref="B111:H111"/>
    <mergeCell ref="B112:H112"/>
    <mergeCell ref="B97:H97"/>
    <mergeCell ref="B98:H98"/>
    <mergeCell ref="B99:H99"/>
    <mergeCell ref="B100:H100"/>
    <mergeCell ref="B101:C101"/>
    <mergeCell ref="B103:C103"/>
    <mergeCell ref="B92:H92"/>
    <mergeCell ref="B93:H93"/>
    <mergeCell ref="B94:H94"/>
    <mergeCell ref="B95:B96"/>
    <mergeCell ref="C95:C96"/>
    <mergeCell ref="D95:D96"/>
    <mergeCell ref="E95:F96"/>
    <mergeCell ref="G95:H96"/>
    <mergeCell ref="B85:H85"/>
    <mergeCell ref="B86:E86"/>
    <mergeCell ref="B87:H87"/>
    <mergeCell ref="B88:E88"/>
    <mergeCell ref="B89:H89"/>
    <mergeCell ref="B91:H91"/>
    <mergeCell ref="B77:H77"/>
    <mergeCell ref="B78:E78"/>
    <mergeCell ref="B79:H79"/>
    <mergeCell ref="B81:H81"/>
    <mergeCell ref="B82:H82"/>
    <mergeCell ref="B84:E84"/>
    <mergeCell ref="B70:C70"/>
    <mergeCell ref="B71:E71"/>
    <mergeCell ref="B72:H72"/>
    <mergeCell ref="B73:E73"/>
    <mergeCell ref="B74:H74"/>
    <mergeCell ref="B75:E75"/>
    <mergeCell ref="B64:E64"/>
    <mergeCell ref="B65:H65"/>
    <mergeCell ref="B66:E66"/>
    <mergeCell ref="B67:H67"/>
    <mergeCell ref="B68:E68"/>
    <mergeCell ref="G56:H56"/>
    <mergeCell ref="G57:H57"/>
    <mergeCell ref="G58:H58"/>
    <mergeCell ref="G59:H59"/>
    <mergeCell ref="B61:H61"/>
    <mergeCell ref="B62:H62"/>
    <mergeCell ref="H42:H52"/>
    <mergeCell ref="B55:H55"/>
    <mergeCell ref="P30:P32"/>
    <mergeCell ref="Q30:Q32"/>
    <mergeCell ref="B31:H31"/>
    <mergeCell ref="B32:H32"/>
    <mergeCell ref="B33:H33"/>
    <mergeCell ref="B34:H34"/>
    <mergeCell ref="B63:C63"/>
    <mergeCell ref="G27:H27"/>
    <mergeCell ref="P27:P29"/>
    <mergeCell ref="Q27:Q29"/>
    <mergeCell ref="G28:H28"/>
    <mergeCell ref="G29:H29"/>
    <mergeCell ref="B35:H35"/>
    <mergeCell ref="D36:E36"/>
    <mergeCell ref="B38:D38"/>
    <mergeCell ref="B40:H40"/>
    <mergeCell ref="G21:H21"/>
    <mergeCell ref="P21:P23"/>
    <mergeCell ref="Q21:Q23"/>
    <mergeCell ref="G22:H22"/>
    <mergeCell ref="G23:H23"/>
    <mergeCell ref="G24:H24"/>
    <mergeCell ref="P24:P26"/>
    <mergeCell ref="Q24:Q26"/>
    <mergeCell ref="G25:H25"/>
    <mergeCell ref="G26:H26"/>
    <mergeCell ref="P16:P17"/>
    <mergeCell ref="Q16:Q17"/>
    <mergeCell ref="B17:H17"/>
    <mergeCell ref="B10:C10"/>
    <mergeCell ref="D10:F10"/>
    <mergeCell ref="P10:P12"/>
    <mergeCell ref="Q10:Q12"/>
    <mergeCell ref="G18:H18"/>
    <mergeCell ref="P18:P20"/>
    <mergeCell ref="Q18:Q20"/>
    <mergeCell ref="G19:H19"/>
    <mergeCell ref="G20:H20"/>
    <mergeCell ref="B1:D1"/>
    <mergeCell ref="C3:E3"/>
    <mergeCell ref="G3:H3"/>
    <mergeCell ref="C4:E4"/>
    <mergeCell ref="G4:H4"/>
    <mergeCell ref="B6:E6"/>
    <mergeCell ref="F6:G6"/>
    <mergeCell ref="S10:S29"/>
    <mergeCell ref="B11:H11"/>
    <mergeCell ref="B12:E12"/>
    <mergeCell ref="B13:H13"/>
    <mergeCell ref="J13:K13"/>
    <mergeCell ref="P13:P15"/>
    <mergeCell ref="M6:N8"/>
    <mergeCell ref="P6:S7"/>
    <mergeCell ref="B7:E7"/>
    <mergeCell ref="B8:H8"/>
    <mergeCell ref="P8:S8"/>
    <mergeCell ref="B9:H9"/>
    <mergeCell ref="J9:K9"/>
    <mergeCell ref="Q13:Q15"/>
    <mergeCell ref="B14:H14"/>
    <mergeCell ref="B15:H15"/>
    <mergeCell ref="B16:H16"/>
  </mergeCells>
  <dataValidations count="8">
    <dataValidation type="list" allowBlank="1" showInputMessage="1" showErrorMessage="1" sqref="K15" xr:uid="{7A5FB5FB-C5A8-45A5-A8F2-6618C9168905}">
      <formula1>$N$14:$N$50</formula1>
    </dataValidation>
    <dataValidation type="list" allowBlank="1" showInputMessage="1" showErrorMessage="1" sqref="K65400 K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E65486 TA65486 ACW65486 AMS65486 AWO65486 BGK65486 BQG65486 CAC65486 CJY65486 CTU65486 DDQ65486 DNM65486 DXI65486 EHE65486 ERA65486 FAW65486 FKS65486 FUO65486 GEK65486 GOG65486 GYC65486 HHY65486 HRU65486 IBQ65486 ILM65486 IVI65486 JFE65486 JPA65486 JYW65486 KIS65486 KSO65486 LCK65486 LMG65486 LWC65486 MFY65486 MPU65486 MZQ65486 NJM65486 NTI65486 ODE65486 ONA65486 OWW65486 PGS65486 PQO65486 QAK65486 QKG65486 QUC65486 RDY65486 RNU65486 RXQ65486 SHM65486 SRI65486 TBE65486 TLA65486 TUW65486 UES65486 UOO65486 UYK65486 VIG65486 VSC65486 WBY65486 WLU65486 WVQ65486 K130936 JE131022 TA131022 ACW131022 AMS131022 AWO131022 BGK131022 BQG131022 CAC131022 CJY131022 CTU131022 DDQ131022 DNM131022 DXI131022 EHE131022 ERA131022 FAW131022 FKS131022 FUO131022 GEK131022 GOG131022 GYC131022 HHY131022 HRU131022 IBQ131022 ILM131022 IVI131022 JFE131022 JPA131022 JYW131022 KIS131022 KSO131022 LCK131022 LMG131022 LWC131022 MFY131022 MPU131022 MZQ131022 NJM131022 NTI131022 ODE131022 ONA131022 OWW131022 PGS131022 PQO131022 QAK131022 QKG131022 QUC131022 RDY131022 RNU131022 RXQ131022 SHM131022 SRI131022 TBE131022 TLA131022 TUW131022 UES131022 UOO131022 UYK131022 VIG131022 VSC131022 WBY131022 WLU131022 WVQ131022 K196472 JE196558 TA196558 ACW196558 AMS196558 AWO196558 BGK196558 BQG196558 CAC196558 CJY196558 CTU196558 DDQ196558 DNM196558 DXI196558 EHE196558 ERA196558 FAW196558 FKS196558 FUO196558 GEK196558 GOG196558 GYC196558 HHY196558 HRU196558 IBQ196558 ILM196558 IVI196558 JFE196558 JPA196558 JYW196558 KIS196558 KSO196558 LCK196558 LMG196558 LWC196558 MFY196558 MPU196558 MZQ196558 NJM196558 NTI196558 ODE196558 ONA196558 OWW196558 PGS196558 PQO196558 QAK196558 QKG196558 QUC196558 RDY196558 RNU196558 RXQ196558 SHM196558 SRI196558 TBE196558 TLA196558 TUW196558 UES196558 UOO196558 UYK196558 VIG196558 VSC196558 WBY196558 WLU196558 WVQ196558 K262008 JE262094 TA262094 ACW262094 AMS262094 AWO262094 BGK262094 BQG262094 CAC262094 CJY262094 CTU262094 DDQ262094 DNM262094 DXI262094 EHE262094 ERA262094 FAW262094 FKS262094 FUO262094 GEK262094 GOG262094 GYC262094 HHY262094 HRU262094 IBQ262094 ILM262094 IVI262094 JFE262094 JPA262094 JYW262094 KIS262094 KSO262094 LCK262094 LMG262094 LWC262094 MFY262094 MPU262094 MZQ262094 NJM262094 NTI262094 ODE262094 ONA262094 OWW262094 PGS262094 PQO262094 QAK262094 QKG262094 QUC262094 RDY262094 RNU262094 RXQ262094 SHM262094 SRI262094 TBE262094 TLA262094 TUW262094 UES262094 UOO262094 UYK262094 VIG262094 VSC262094 WBY262094 WLU262094 WVQ262094 K327544 JE327630 TA327630 ACW327630 AMS327630 AWO327630 BGK327630 BQG327630 CAC327630 CJY327630 CTU327630 DDQ327630 DNM327630 DXI327630 EHE327630 ERA327630 FAW327630 FKS327630 FUO327630 GEK327630 GOG327630 GYC327630 HHY327630 HRU327630 IBQ327630 ILM327630 IVI327630 JFE327630 JPA327630 JYW327630 KIS327630 KSO327630 LCK327630 LMG327630 LWC327630 MFY327630 MPU327630 MZQ327630 NJM327630 NTI327630 ODE327630 ONA327630 OWW327630 PGS327630 PQO327630 QAK327630 QKG327630 QUC327630 RDY327630 RNU327630 RXQ327630 SHM327630 SRI327630 TBE327630 TLA327630 TUW327630 UES327630 UOO327630 UYK327630 VIG327630 VSC327630 WBY327630 WLU327630 WVQ327630 K393080 JE393166 TA393166 ACW393166 AMS393166 AWO393166 BGK393166 BQG393166 CAC393166 CJY393166 CTU393166 DDQ393166 DNM393166 DXI393166 EHE393166 ERA393166 FAW393166 FKS393166 FUO393166 GEK393166 GOG393166 GYC393166 HHY393166 HRU393166 IBQ393166 ILM393166 IVI393166 JFE393166 JPA393166 JYW393166 KIS393166 KSO393166 LCK393166 LMG393166 LWC393166 MFY393166 MPU393166 MZQ393166 NJM393166 NTI393166 ODE393166 ONA393166 OWW393166 PGS393166 PQO393166 QAK393166 QKG393166 QUC393166 RDY393166 RNU393166 RXQ393166 SHM393166 SRI393166 TBE393166 TLA393166 TUW393166 UES393166 UOO393166 UYK393166 VIG393166 VSC393166 WBY393166 WLU393166 WVQ393166 K458616 JE458702 TA458702 ACW458702 AMS458702 AWO458702 BGK458702 BQG458702 CAC458702 CJY458702 CTU458702 DDQ458702 DNM458702 DXI458702 EHE458702 ERA458702 FAW458702 FKS458702 FUO458702 GEK458702 GOG458702 GYC458702 HHY458702 HRU458702 IBQ458702 ILM458702 IVI458702 JFE458702 JPA458702 JYW458702 KIS458702 KSO458702 LCK458702 LMG458702 LWC458702 MFY458702 MPU458702 MZQ458702 NJM458702 NTI458702 ODE458702 ONA458702 OWW458702 PGS458702 PQO458702 QAK458702 QKG458702 QUC458702 RDY458702 RNU458702 RXQ458702 SHM458702 SRI458702 TBE458702 TLA458702 TUW458702 UES458702 UOO458702 UYK458702 VIG458702 VSC458702 WBY458702 WLU458702 WVQ458702 K524152 JE524238 TA524238 ACW524238 AMS524238 AWO524238 BGK524238 BQG524238 CAC524238 CJY524238 CTU524238 DDQ524238 DNM524238 DXI524238 EHE524238 ERA524238 FAW524238 FKS524238 FUO524238 GEK524238 GOG524238 GYC524238 HHY524238 HRU524238 IBQ524238 ILM524238 IVI524238 JFE524238 JPA524238 JYW524238 KIS524238 KSO524238 LCK524238 LMG524238 LWC524238 MFY524238 MPU524238 MZQ524238 NJM524238 NTI524238 ODE524238 ONA524238 OWW524238 PGS524238 PQO524238 QAK524238 QKG524238 QUC524238 RDY524238 RNU524238 RXQ524238 SHM524238 SRI524238 TBE524238 TLA524238 TUW524238 UES524238 UOO524238 UYK524238 VIG524238 VSC524238 WBY524238 WLU524238 WVQ524238 K589688 JE589774 TA589774 ACW589774 AMS589774 AWO589774 BGK589774 BQG589774 CAC589774 CJY589774 CTU589774 DDQ589774 DNM589774 DXI589774 EHE589774 ERA589774 FAW589774 FKS589774 FUO589774 GEK589774 GOG589774 GYC589774 HHY589774 HRU589774 IBQ589774 ILM589774 IVI589774 JFE589774 JPA589774 JYW589774 KIS589774 KSO589774 LCK589774 LMG589774 LWC589774 MFY589774 MPU589774 MZQ589774 NJM589774 NTI589774 ODE589774 ONA589774 OWW589774 PGS589774 PQO589774 QAK589774 QKG589774 QUC589774 RDY589774 RNU589774 RXQ589774 SHM589774 SRI589774 TBE589774 TLA589774 TUW589774 UES589774 UOO589774 UYK589774 VIG589774 VSC589774 WBY589774 WLU589774 WVQ589774 K655224 JE655310 TA655310 ACW655310 AMS655310 AWO655310 BGK655310 BQG655310 CAC655310 CJY655310 CTU655310 DDQ655310 DNM655310 DXI655310 EHE655310 ERA655310 FAW655310 FKS655310 FUO655310 GEK655310 GOG655310 GYC655310 HHY655310 HRU655310 IBQ655310 ILM655310 IVI655310 JFE655310 JPA655310 JYW655310 KIS655310 KSO655310 LCK655310 LMG655310 LWC655310 MFY655310 MPU655310 MZQ655310 NJM655310 NTI655310 ODE655310 ONA655310 OWW655310 PGS655310 PQO655310 QAK655310 QKG655310 QUC655310 RDY655310 RNU655310 RXQ655310 SHM655310 SRI655310 TBE655310 TLA655310 TUW655310 UES655310 UOO655310 UYK655310 VIG655310 VSC655310 WBY655310 WLU655310 WVQ655310 K720760 JE720846 TA720846 ACW720846 AMS720846 AWO720846 BGK720846 BQG720846 CAC720846 CJY720846 CTU720846 DDQ720846 DNM720846 DXI720846 EHE720846 ERA720846 FAW720846 FKS720846 FUO720846 GEK720846 GOG720846 GYC720846 HHY720846 HRU720846 IBQ720846 ILM720846 IVI720846 JFE720846 JPA720846 JYW720846 KIS720846 KSO720846 LCK720846 LMG720846 LWC720846 MFY720846 MPU720846 MZQ720846 NJM720846 NTI720846 ODE720846 ONA720846 OWW720846 PGS720846 PQO720846 QAK720846 QKG720846 QUC720846 RDY720846 RNU720846 RXQ720846 SHM720846 SRI720846 TBE720846 TLA720846 TUW720846 UES720846 UOO720846 UYK720846 VIG720846 VSC720846 WBY720846 WLU720846 WVQ720846 K786296 JE786382 TA786382 ACW786382 AMS786382 AWO786382 BGK786382 BQG786382 CAC786382 CJY786382 CTU786382 DDQ786382 DNM786382 DXI786382 EHE786382 ERA786382 FAW786382 FKS786382 FUO786382 GEK786382 GOG786382 GYC786382 HHY786382 HRU786382 IBQ786382 ILM786382 IVI786382 JFE786382 JPA786382 JYW786382 KIS786382 KSO786382 LCK786382 LMG786382 LWC786382 MFY786382 MPU786382 MZQ786382 NJM786382 NTI786382 ODE786382 ONA786382 OWW786382 PGS786382 PQO786382 QAK786382 QKG786382 QUC786382 RDY786382 RNU786382 RXQ786382 SHM786382 SRI786382 TBE786382 TLA786382 TUW786382 UES786382 UOO786382 UYK786382 VIG786382 VSC786382 WBY786382 WLU786382 WVQ786382 K851832 JE851918 TA851918 ACW851918 AMS851918 AWO851918 BGK851918 BQG851918 CAC851918 CJY851918 CTU851918 DDQ851918 DNM851918 DXI851918 EHE851918 ERA851918 FAW851918 FKS851918 FUO851918 GEK851918 GOG851918 GYC851918 HHY851918 HRU851918 IBQ851918 ILM851918 IVI851918 JFE851918 JPA851918 JYW851918 KIS851918 KSO851918 LCK851918 LMG851918 LWC851918 MFY851918 MPU851918 MZQ851918 NJM851918 NTI851918 ODE851918 ONA851918 OWW851918 PGS851918 PQO851918 QAK851918 QKG851918 QUC851918 RDY851918 RNU851918 RXQ851918 SHM851918 SRI851918 TBE851918 TLA851918 TUW851918 UES851918 UOO851918 UYK851918 VIG851918 VSC851918 WBY851918 WLU851918 WVQ851918 K917368 JE917454 TA917454 ACW917454 AMS917454 AWO917454 BGK917454 BQG917454 CAC917454 CJY917454 CTU917454 DDQ917454 DNM917454 DXI917454 EHE917454 ERA917454 FAW917454 FKS917454 FUO917454 GEK917454 GOG917454 GYC917454 HHY917454 HRU917454 IBQ917454 ILM917454 IVI917454 JFE917454 JPA917454 JYW917454 KIS917454 KSO917454 LCK917454 LMG917454 LWC917454 MFY917454 MPU917454 MZQ917454 NJM917454 NTI917454 ODE917454 ONA917454 OWW917454 PGS917454 PQO917454 QAK917454 QKG917454 QUC917454 RDY917454 RNU917454 RXQ917454 SHM917454 SRI917454 TBE917454 TLA917454 TUW917454 UES917454 UOO917454 UYK917454 VIG917454 VSC917454 WBY917454 WLU917454 WVQ917454 K982904 JE982990 TA982990 ACW982990 AMS982990 AWO982990 BGK982990 BQG982990 CAC982990 CJY982990 CTU982990 DDQ982990 DNM982990 DXI982990 EHE982990 ERA982990 FAW982990 FKS982990 FUO982990 GEK982990 GOG982990 GYC982990 HHY982990 HRU982990 IBQ982990 ILM982990 IVI982990 JFE982990 JPA982990 JYW982990 KIS982990 KSO982990 LCK982990 LMG982990 LWC982990 MFY982990 MPU982990 MZQ982990 NJM982990 NTI982990 ODE982990 ONA982990 OWW982990 PGS982990 PQO982990 QAK982990 QKG982990 QUC982990 RDY982990 RNU982990 RXQ982990 SHM982990 SRI982990 TBE982990 TLA982990 TUW982990 UES982990 UOO982990 UYK982990 VIG982990 VSC982990 WBY982990 WLU982990 WVQ982990" xr:uid="{F4E16948-8872-4C87-B2FB-24B8B269BC5D}">
      <formula1>$M$11:$M$22</formula1>
    </dataValidation>
    <dataValidation type="list" allowBlank="1" showInputMessage="1" showErrorMessage="1" sqref="K65404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JE65490 TA65490 ACW65490 AMS65490 AWO65490 BGK65490 BQG65490 CAC65490 CJY65490 CTU65490 DDQ65490 DNM65490 DXI65490 EHE65490 ERA65490 FAW65490 FKS65490 FUO65490 GEK65490 GOG65490 GYC65490 HHY65490 HRU65490 IBQ65490 ILM65490 IVI65490 JFE65490 JPA65490 JYW65490 KIS65490 KSO65490 LCK65490 LMG65490 LWC65490 MFY65490 MPU65490 MZQ65490 NJM65490 NTI65490 ODE65490 ONA65490 OWW65490 PGS65490 PQO65490 QAK65490 QKG65490 QUC65490 RDY65490 RNU65490 RXQ65490 SHM65490 SRI65490 TBE65490 TLA65490 TUW65490 UES65490 UOO65490 UYK65490 VIG65490 VSC65490 WBY65490 WLU65490 WVQ65490 K130940 JE131026 TA131026 ACW131026 AMS131026 AWO131026 BGK131026 BQG131026 CAC131026 CJY131026 CTU131026 DDQ131026 DNM131026 DXI131026 EHE131026 ERA131026 FAW131026 FKS131026 FUO131026 GEK131026 GOG131026 GYC131026 HHY131026 HRU131026 IBQ131026 ILM131026 IVI131026 JFE131026 JPA131026 JYW131026 KIS131026 KSO131026 LCK131026 LMG131026 LWC131026 MFY131026 MPU131026 MZQ131026 NJM131026 NTI131026 ODE131026 ONA131026 OWW131026 PGS131026 PQO131026 QAK131026 QKG131026 QUC131026 RDY131026 RNU131026 RXQ131026 SHM131026 SRI131026 TBE131026 TLA131026 TUW131026 UES131026 UOO131026 UYK131026 VIG131026 VSC131026 WBY131026 WLU131026 WVQ131026 K196476 JE196562 TA196562 ACW196562 AMS196562 AWO196562 BGK196562 BQG196562 CAC196562 CJY196562 CTU196562 DDQ196562 DNM196562 DXI196562 EHE196562 ERA196562 FAW196562 FKS196562 FUO196562 GEK196562 GOG196562 GYC196562 HHY196562 HRU196562 IBQ196562 ILM196562 IVI196562 JFE196562 JPA196562 JYW196562 KIS196562 KSO196562 LCK196562 LMG196562 LWC196562 MFY196562 MPU196562 MZQ196562 NJM196562 NTI196562 ODE196562 ONA196562 OWW196562 PGS196562 PQO196562 QAK196562 QKG196562 QUC196562 RDY196562 RNU196562 RXQ196562 SHM196562 SRI196562 TBE196562 TLA196562 TUW196562 UES196562 UOO196562 UYK196562 VIG196562 VSC196562 WBY196562 WLU196562 WVQ196562 K262012 JE262098 TA262098 ACW262098 AMS262098 AWO262098 BGK262098 BQG262098 CAC262098 CJY262098 CTU262098 DDQ262098 DNM262098 DXI262098 EHE262098 ERA262098 FAW262098 FKS262098 FUO262098 GEK262098 GOG262098 GYC262098 HHY262098 HRU262098 IBQ262098 ILM262098 IVI262098 JFE262098 JPA262098 JYW262098 KIS262098 KSO262098 LCK262098 LMG262098 LWC262098 MFY262098 MPU262098 MZQ262098 NJM262098 NTI262098 ODE262098 ONA262098 OWW262098 PGS262098 PQO262098 QAK262098 QKG262098 QUC262098 RDY262098 RNU262098 RXQ262098 SHM262098 SRI262098 TBE262098 TLA262098 TUW262098 UES262098 UOO262098 UYK262098 VIG262098 VSC262098 WBY262098 WLU262098 WVQ262098 K327548 JE327634 TA327634 ACW327634 AMS327634 AWO327634 BGK327634 BQG327634 CAC327634 CJY327634 CTU327634 DDQ327634 DNM327634 DXI327634 EHE327634 ERA327634 FAW327634 FKS327634 FUO327634 GEK327634 GOG327634 GYC327634 HHY327634 HRU327634 IBQ327634 ILM327634 IVI327634 JFE327634 JPA327634 JYW327634 KIS327634 KSO327634 LCK327634 LMG327634 LWC327634 MFY327634 MPU327634 MZQ327634 NJM327634 NTI327634 ODE327634 ONA327634 OWW327634 PGS327634 PQO327634 QAK327634 QKG327634 QUC327634 RDY327634 RNU327634 RXQ327634 SHM327634 SRI327634 TBE327634 TLA327634 TUW327634 UES327634 UOO327634 UYK327634 VIG327634 VSC327634 WBY327634 WLU327634 WVQ327634 K393084 JE393170 TA393170 ACW393170 AMS393170 AWO393170 BGK393170 BQG393170 CAC393170 CJY393170 CTU393170 DDQ393170 DNM393170 DXI393170 EHE393170 ERA393170 FAW393170 FKS393170 FUO393170 GEK393170 GOG393170 GYC393170 HHY393170 HRU393170 IBQ393170 ILM393170 IVI393170 JFE393170 JPA393170 JYW393170 KIS393170 KSO393170 LCK393170 LMG393170 LWC393170 MFY393170 MPU393170 MZQ393170 NJM393170 NTI393170 ODE393170 ONA393170 OWW393170 PGS393170 PQO393170 QAK393170 QKG393170 QUC393170 RDY393170 RNU393170 RXQ393170 SHM393170 SRI393170 TBE393170 TLA393170 TUW393170 UES393170 UOO393170 UYK393170 VIG393170 VSC393170 WBY393170 WLU393170 WVQ393170 K458620 JE458706 TA458706 ACW458706 AMS458706 AWO458706 BGK458706 BQG458706 CAC458706 CJY458706 CTU458706 DDQ458706 DNM458706 DXI458706 EHE458706 ERA458706 FAW458706 FKS458706 FUO458706 GEK458706 GOG458706 GYC458706 HHY458706 HRU458706 IBQ458706 ILM458706 IVI458706 JFE458706 JPA458706 JYW458706 KIS458706 KSO458706 LCK458706 LMG458706 LWC458706 MFY458706 MPU458706 MZQ458706 NJM458706 NTI458706 ODE458706 ONA458706 OWW458706 PGS458706 PQO458706 QAK458706 QKG458706 QUC458706 RDY458706 RNU458706 RXQ458706 SHM458706 SRI458706 TBE458706 TLA458706 TUW458706 UES458706 UOO458706 UYK458706 VIG458706 VSC458706 WBY458706 WLU458706 WVQ458706 K524156 JE524242 TA524242 ACW524242 AMS524242 AWO524242 BGK524242 BQG524242 CAC524242 CJY524242 CTU524242 DDQ524242 DNM524242 DXI524242 EHE524242 ERA524242 FAW524242 FKS524242 FUO524242 GEK524242 GOG524242 GYC524242 HHY524242 HRU524242 IBQ524242 ILM524242 IVI524242 JFE524242 JPA524242 JYW524242 KIS524242 KSO524242 LCK524242 LMG524242 LWC524242 MFY524242 MPU524242 MZQ524242 NJM524242 NTI524242 ODE524242 ONA524242 OWW524242 PGS524242 PQO524242 QAK524242 QKG524242 QUC524242 RDY524242 RNU524242 RXQ524242 SHM524242 SRI524242 TBE524242 TLA524242 TUW524242 UES524242 UOO524242 UYK524242 VIG524242 VSC524242 WBY524242 WLU524242 WVQ524242 K589692 JE589778 TA589778 ACW589778 AMS589778 AWO589778 BGK589778 BQG589778 CAC589778 CJY589778 CTU589778 DDQ589778 DNM589778 DXI589778 EHE589778 ERA589778 FAW589778 FKS589778 FUO589778 GEK589778 GOG589778 GYC589778 HHY589778 HRU589778 IBQ589778 ILM589778 IVI589778 JFE589778 JPA589778 JYW589778 KIS589778 KSO589778 LCK589778 LMG589778 LWC589778 MFY589778 MPU589778 MZQ589778 NJM589778 NTI589778 ODE589778 ONA589778 OWW589778 PGS589778 PQO589778 QAK589778 QKG589778 QUC589778 RDY589778 RNU589778 RXQ589778 SHM589778 SRI589778 TBE589778 TLA589778 TUW589778 UES589778 UOO589778 UYK589778 VIG589778 VSC589778 WBY589778 WLU589778 WVQ589778 K655228 JE655314 TA655314 ACW655314 AMS655314 AWO655314 BGK655314 BQG655314 CAC655314 CJY655314 CTU655314 DDQ655314 DNM655314 DXI655314 EHE655314 ERA655314 FAW655314 FKS655314 FUO655314 GEK655314 GOG655314 GYC655314 HHY655314 HRU655314 IBQ655314 ILM655314 IVI655314 JFE655314 JPA655314 JYW655314 KIS655314 KSO655314 LCK655314 LMG655314 LWC655314 MFY655314 MPU655314 MZQ655314 NJM655314 NTI655314 ODE655314 ONA655314 OWW655314 PGS655314 PQO655314 QAK655314 QKG655314 QUC655314 RDY655314 RNU655314 RXQ655314 SHM655314 SRI655314 TBE655314 TLA655314 TUW655314 UES655314 UOO655314 UYK655314 VIG655314 VSC655314 WBY655314 WLU655314 WVQ655314 K720764 JE720850 TA720850 ACW720850 AMS720850 AWO720850 BGK720850 BQG720850 CAC720850 CJY720850 CTU720850 DDQ720850 DNM720850 DXI720850 EHE720850 ERA720850 FAW720850 FKS720850 FUO720850 GEK720850 GOG720850 GYC720850 HHY720850 HRU720850 IBQ720850 ILM720850 IVI720850 JFE720850 JPA720850 JYW720850 KIS720850 KSO720850 LCK720850 LMG720850 LWC720850 MFY720850 MPU720850 MZQ720850 NJM720850 NTI720850 ODE720850 ONA720850 OWW720850 PGS720850 PQO720850 QAK720850 QKG720850 QUC720850 RDY720850 RNU720850 RXQ720850 SHM720850 SRI720850 TBE720850 TLA720850 TUW720850 UES720850 UOO720850 UYK720850 VIG720850 VSC720850 WBY720850 WLU720850 WVQ720850 K786300 JE786386 TA786386 ACW786386 AMS786386 AWO786386 BGK786386 BQG786386 CAC786386 CJY786386 CTU786386 DDQ786386 DNM786386 DXI786386 EHE786386 ERA786386 FAW786386 FKS786386 FUO786386 GEK786386 GOG786386 GYC786386 HHY786386 HRU786386 IBQ786386 ILM786386 IVI786386 JFE786386 JPA786386 JYW786386 KIS786386 KSO786386 LCK786386 LMG786386 LWC786386 MFY786386 MPU786386 MZQ786386 NJM786386 NTI786386 ODE786386 ONA786386 OWW786386 PGS786386 PQO786386 QAK786386 QKG786386 QUC786386 RDY786386 RNU786386 RXQ786386 SHM786386 SRI786386 TBE786386 TLA786386 TUW786386 UES786386 UOO786386 UYK786386 VIG786386 VSC786386 WBY786386 WLU786386 WVQ786386 K851836 JE851922 TA851922 ACW851922 AMS851922 AWO851922 BGK851922 BQG851922 CAC851922 CJY851922 CTU851922 DDQ851922 DNM851922 DXI851922 EHE851922 ERA851922 FAW851922 FKS851922 FUO851922 GEK851922 GOG851922 GYC851922 HHY851922 HRU851922 IBQ851922 ILM851922 IVI851922 JFE851922 JPA851922 JYW851922 KIS851922 KSO851922 LCK851922 LMG851922 LWC851922 MFY851922 MPU851922 MZQ851922 NJM851922 NTI851922 ODE851922 ONA851922 OWW851922 PGS851922 PQO851922 QAK851922 QKG851922 QUC851922 RDY851922 RNU851922 RXQ851922 SHM851922 SRI851922 TBE851922 TLA851922 TUW851922 UES851922 UOO851922 UYK851922 VIG851922 VSC851922 WBY851922 WLU851922 WVQ851922 K917372 JE917458 TA917458 ACW917458 AMS917458 AWO917458 BGK917458 BQG917458 CAC917458 CJY917458 CTU917458 DDQ917458 DNM917458 DXI917458 EHE917458 ERA917458 FAW917458 FKS917458 FUO917458 GEK917458 GOG917458 GYC917458 HHY917458 HRU917458 IBQ917458 ILM917458 IVI917458 JFE917458 JPA917458 JYW917458 KIS917458 KSO917458 LCK917458 LMG917458 LWC917458 MFY917458 MPU917458 MZQ917458 NJM917458 NTI917458 ODE917458 ONA917458 OWW917458 PGS917458 PQO917458 QAK917458 QKG917458 QUC917458 RDY917458 RNU917458 RXQ917458 SHM917458 SRI917458 TBE917458 TLA917458 TUW917458 UES917458 UOO917458 UYK917458 VIG917458 VSC917458 WBY917458 WLU917458 WVQ917458 K982908 JE982994 TA982994 ACW982994 AMS982994 AWO982994 BGK982994 BQG982994 CAC982994 CJY982994 CTU982994 DDQ982994 DNM982994 DXI982994 EHE982994 ERA982994 FAW982994 FKS982994 FUO982994 GEK982994 GOG982994 GYC982994 HHY982994 HRU982994 IBQ982994 ILM982994 IVI982994 JFE982994 JPA982994 JYW982994 KIS982994 KSO982994 LCK982994 LMG982994 LWC982994 MFY982994 MPU982994 MZQ982994 NJM982994 NTI982994 ODE982994 ONA982994 OWW982994 PGS982994 PQO982994 QAK982994 QKG982994 QUC982994 RDY982994 RNU982994 RXQ982994 SHM982994 SRI982994 TBE982994 TLA982994 TUW982994 UES982994 UOO982994 UYK982994 VIG982994 VSC982994 WBY982994 WLU982994 WVQ982994" xr:uid="{070BFB4D-904F-4700-9972-F7A550020B70}">
      <formula1>$N$11:$N$22</formula1>
    </dataValidation>
    <dataValidation type="list" allowBlank="1" showInputMessage="1" showErrorMessage="1" sqref="K10" xr:uid="{D0AA3D10-F787-4DC0-B0E6-16B424762B74}">
      <formula1>"2025, 2026, 2027"</formula1>
    </dataValidation>
    <dataValidation type="list" allowBlank="1" showInputMessage="1" showErrorMessage="1" sqref="WVQ982989 WLU982989 WBY982989 VSC982989 VIG982989 UYK982989 UOO982989 UES982989 TUW982989 TLA982989 TBE982989 SRI982989 SHM982989 RXQ982989 RNU982989 RDY982989 QUC982989 QKG982989 QAK982989 PQO982989 PGS982989 OWW982989 ONA982989 ODE982989 NTI982989 NJM982989 MZQ982989 MPU982989 MFY982989 LWC982989 LMG982989 LCK982989 KSO982989 KIS982989 JYW982989 JPA982989 JFE982989 IVI982989 ILM982989 IBQ982989 HRU982989 HHY982989 GYC982989 GOG982989 GEK982989 FUO982989 FKS982989 FAW982989 ERA982989 EHE982989 DXI982989 DNM982989 DDQ982989 CTU982989 CJY982989 CAC982989 BQG982989 BGK982989 AWO982989 AMS982989 ACW982989 TA982989 JE982989 K982903 WVQ917453 WLU917453 WBY917453 VSC917453 VIG917453 UYK917453 UOO917453 UES917453 TUW917453 TLA917453 TBE917453 SRI917453 SHM917453 RXQ917453 RNU917453 RDY917453 QUC917453 QKG917453 QAK917453 PQO917453 PGS917453 OWW917453 ONA917453 ODE917453 NTI917453 NJM917453 MZQ917453 MPU917453 MFY917453 LWC917453 LMG917453 LCK917453 KSO917453 KIS917453 JYW917453 JPA917453 JFE917453 IVI917453 ILM917453 IBQ917453 HRU917453 HHY917453 GYC917453 GOG917453 GEK917453 FUO917453 FKS917453 FAW917453 ERA917453 EHE917453 DXI917453 DNM917453 DDQ917453 CTU917453 CJY917453 CAC917453 BQG917453 BGK917453 AWO917453 AMS917453 ACW917453 TA917453 JE917453 K917367 WVQ851917 WLU851917 WBY851917 VSC851917 VIG851917 UYK851917 UOO851917 UES851917 TUW851917 TLA851917 TBE851917 SRI851917 SHM851917 RXQ851917 RNU851917 RDY851917 QUC851917 QKG851917 QAK851917 PQO851917 PGS851917 OWW851917 ONA851917 ODE851917 NTI851917 NJM851917 MZQ851917 MPU851917 MFY851917 LWC851917 LMG851917 LCK851917 KSO851917 KIS851917 JYW851917 JPA851917 JFE851917 IVI851917 ILM851917 IBQ851917 HRU851917 HHY851917 GYC851917 GOG851917 GEK851917 FUO851917 FKS851917 FAW851917 ERA851917 EHE851917 DXI851917 DNM851917 DDQ851917 CTU851917 CJY851917 CAC851917 BQG851917 BGK851917 AWO851917 AMS851917 ACW851917 TA851917 JE851917 K851831 WVQ786381 WLU786381 WBY786381 VSC786381 VIG786381 UYK786381 UOO786381 UES786381 TUW786381 TLA786381 TBE786381 SRI786381 SHM786381 RXQ786381 RNU786381 RDY786381 QUC786381 QKG786381 QAK786381 PQO786381 PGS786381 OWW786381 ONA786381 ODE786381 NTI786381 NJM786381 MZQ786381 MPU786381 MFY786381 LWC786381 LMG786381 LCK786381 KSO786381 KIS786381 JYW786381 JPA786381 JFE786381 IVI786381 ILM786381 IBQ786381 HRU786381 HHY786381 GYC786381 GOG786381 GEK786381 FUO786381 FKS786381 FAW786381 ERA786381 EHE786381 DXI786381 DNM786381 DDQ786381 CTU786381 CJY786381 CAC786381 BQG786381 BGK786381 AWO786381 AMS786381 ACW786381 TA786381 JE786381 K786295 WVQ720845 WLU720845 WBY720845 VSC720845 VIG720845 UYK720845 UOO720845 UES720845 TUW720845 TLA720845 TBE720845 SRI720845 SHM720845 RXQ720845 RNU720845 RDY720845 QUC720845 QKG720845 QAK720845 PQO720845 PGS720845 OWW720845 ONA720845 ODE720845 NTI720845 NJM720845 MZQ720845 MPU720845 MFY720845 LWC720845 LMG720845 LCK720845 KSO720845 KIS720845 JYW720845 JPA720845 JFE720845 IVI720845 ILM720845 IBQ720845 HRU720845 HHY720845 GYC720845 GOG720845 GEK720845 FUO720845 FKS720845 FAW720845 ERA720845 EHE720845 DXI720845 DNM720845 DDQ720845 CTU720845 CJY720845 CAC720845 BQG720845 BGK720845 AWO720845 AMS720845 ACW720845 TA720845 JE720845 K720759 WVQ655309 WLU655309 WBY655309 VSC655309 VIG655309 UYK655309 UOO655309 UES655309 TUW655309 TLA655309 TBE655309 SRI655309 SHM655309 RXQ655309 RNU655309 RDY655309 QUC655309 QKG655309 QAK655309 PQO655309 PGS655309 OWW655309 ONA655309 ODE655309 NTI655309 NJM655309 MZQ655309 MPU655309 MFY655309 LWC655309 LMG655309 LCK655309 KSO655309 KIS655309 JYW655309 JPA655309 JFE655309 IVI655309 ILM655309 IBQ655309 HRU655309 HHY655309 GYC655309 GOG655309 GEK655309 FUO655309 FKS655309 FAW655309 ERA655309 EHE655309 DXI655309 DNM655309 DDQ655309 CTU655309 CJY655309 CAC655309 BQG655309 BGK655309 AWO655309 AMS655309 ACW655309 TA655309 JE655309 K655223 WVQ589773 WLU589773 WBY589773 VSC589773 VIG589773 UYK589773 UOO589773 UES589773 TUW589773 TLA589773 TBE589773 SRI589773 SHM589773 RXQ589773 RNU589773 RDY589773 QUC589773 QKG589773 QAK589773 PQO589773 PGS589773 OWW589773 ONA589773 ODE589773 NTI589773 NJM589773 MZQ589773 MPU589773 MFY589773 LWC589773 LMG589773 LCK589773 KSO589773 KIS589773 JYW589773 JPA589773 JFE589773 IVI589773 ILM589773 IBQ589773 HRU589773 HHY589773 GYC589773 GOG589773 GEK589773 FUO589773 FKS589773 FAW589773 ERA589773 EHE589773 DXI589773 DNM589773 DDQ589773 CTU589773 CJY589773 CAC589773 BQG589773 BGK589773 AWO589773 AMS589773 ACW589773 TA589773 JE589773 K589687 WVQ524237 WLU524237 WBY524237 VSC524237 VIG524237 UYK524237 UOO524237 UES524237 TUW524237 TLA524237 TBE524237 SRI524237 SHM524237 RXQ524237 RNU524237 RDY524237 QUC524237 QKG524237 QAK524237 PQO524237 PGS524237 OWW524237 ONA524237 ODE524237 NTI524237 NJM524237 MZQ524237 MPU524237 MFY524237 LWC524237 LMG524237 LCK524237 KSO524237 KIS524237 JYW524237 JPA524237 JFE524237 IVI524237 ILM524237 IBQ524237 HRU524237 HHY524237 GYC524237 GOG524237 GEK524237 FUO524237 FKS524237 FAW524237 ERA524237 EHE524237 DXI524237 DNM524237 DDQ524237 CTU524237 CJY524237 CAC524237 BQG524237 BGK524237 AWO524237 AMS524237 ACW524237 TA524237 JE524237 K524151 WVQ458701 WLU458701 WBY458701 VSC458701 VIG458701 UYK458701 UOO458701 UES458701 TUW458701 TLA458701 TBE458701 SRI458701 SHM458701 RXQ458701 RNU458701 RDY458701 QUC458701 QKG458701 QAK458701 PQO458701 PGS458701 OWW458701 ONA458701 ODE458701 NTI458701 NJM458701 MZQ458701 MPU458701 MFY458701 LWC458701 LMG458701 LCK458701 KSO458701 KIS458701 JYW458701 JPA458701 JFE458701 IVI458701 ILM458701 IBQ458701 HRU458701 HHY458701 GYC458701 GOG458701 GEK458701 FUO458701 FKS458701 FAW458701 ERA458701 EHE458701 DXI458701 DNM458701 DDQ458701 CTU458701 CJY458701 CAC458701 BQG458701 BGK458701 AWO458701 AMS458701 ACW458701 TA458701 JE458701 K458615 WVQ393165 WLU393165 WBY393165 VSC393165 VIG393165 UYK393165 UOO393165 UES393165 TUW393165 TLA393165 TBE393165 SRI393165 SHM393165 RXQ393165 RNU393165 RDY393165 QUC393165 QKG393165 QAK393165 PQO393165 PGS393165 OWW393165 ONA393165 ODE393165 NTI393165 NJM393165 MZQ393165 MPU393165 MFY393165 LWC393165 LMG393165 LCK393165 KSO393165 KIS393165 JYW393165 JPA393165 JFE393165 IVI393165 ILM393165 IBQ393165 HRU393165 HHY393165 GYC393165 GOG393165 GEK393165 FUO393165 FKS393165 FAW393165 ERA393165 EHE393165 DXI393165 DNM393165 DDQ393165 CTU393165 CJY393165 CAC393165 BQG393165 BGK393165 AWO393165 AMS393165 ACW393165 TA393165 JE393165 K393079 WVQ327629 WLU327629 WBY327629 VSC327629 VIG327629 UYK327629 UOO327629 UES327629 TUW327629 TLA327629 TBE327629 SRI327629 SHM327629 RXQ327629 RNU327629 RDY327629 QUC327629 QKG327629 QAK327629 PQO327629 PGS327629 OWW327629 ONA327629 ODE327629 NTI327629 NJM327629 MZQ327629 MPU327629 MFY327629 LWC327629 LMG327629 LCK327629 KSO327629 KIS327629 JYW327629 JPA327629 JFE327629 IVI327629 ILM327629 IBQ327629 HRU327629 HHY327629 GYC327629 GOG327629 GEK327629 FUO327629 FKS327629 FAW327629 ERA327629 EHE327629 DXI327629 DNM327629 DDQ327629 CTU327629 CJY327629 CAC327629 BQG327629 BGK327629 AWO327629 AMS327629 ACW327629 TA327629 JE327629 K327543 WVQ262093 WLU262093 WBY262093 VSC262093 VIG262093 UYK262093 UOO262093 UES262093 TUW262093 TLA262093 TBE262093 SRI262093 SHM262093 RXQ262093 RNU262093 RDY262093 QUC262093 QKG262093 QAK262093 PQO262093 PGS262093 OWW262093 ONA262093 ODE262093 NTI262093 NJM262093 MZQ262093 MPU262093 MFY262093 LWC262093 LMG262093 LCK262093 KSO262093 KIS262093 JYW262093 JPA262093 JFE262093 IVI262093 ILM262093 IBQ262093 HRU262093 HHY262093 GYC262093 GOG262093 GEK262093 FUO262093 FKS262093 FAW262093 ERA262093 EHE262093 DXI262093 DNM262093 DDQ262093 CTU262093 CJY262093 CAC262093 BQG262093 BGK262093 AWO262093 AMS262093 ACW262093 TA262093 JE262093 K262007 WVQ196557 WLU196557 WBY196557 VSC196557 VIG196557 UYK196557 UOO196557 UES196557 TUW196557 TLA196557 TBE196557 SRI196557 SHM196557 RXQ196557 RNU196557 RDY196557 QUC196557 QKG196557 QAK196557 PQO196557 PGS196557 OWW196557 ONA196557 ODE196557 NTI196557 NJM196557 MZQ196557 MPU196557 MFY196557 LWC196557 LMG196557 LCK196557 KSO196557 KIS196557 JYW196557 JPA196557 JFE196557 IVI196557 ILM196557 IBQ196557 HRU196557 HHY196557 GYC196557 GOG196557 GEK196557 FUO196557 FKS196557 FAW196557 ERA196557 EHE196557 DXI196557 DNM196557 DDQ196557 CTU196557 CJY196557 CAC196557 BQG196557 BGK196557 AWO196557 AMS196557 ACW196557 TA196557 JE196557 K196471 WVQ131021 WLU131021 WBY131021 VSC131021 VIG131021 UYK131021 UOO131021 UES131021 TUW131021 TLA131021 TBE131021 SRI131021 SHM131021 RXQ131021 RNU131021 RDY131021 QUC131021 QKG131021 QAK131021 PQO131021 PGS131021 OWW131021 ONA131021 ODE131021 NTI131021 NJM131021 MZQ131021 MPU131021 MFY131021 LWC131021 LMG131021 LCK131021 KSO131021 KIS131021 JYW131021 JPA131021 JFE131021 IVI131021 ILM131021 IBQ131021 HRU131021 HHY131021 GYC131021 GOG131021 GEK131021 FUO131021 FKS131021 FAW131021 ERA131021 EHE131021 DXI131021 DNM131021 DDQ131021 CTU131021 CJY131021 CAC131021 BQG131021 BGK131021 AWO131021 AMS131021 ACW131021 TA131021 JE131021 K130935 WVQ65485 WLU65485 WBY65485 VSC65485 VIG65485 UYK65485 UOO65485 UES65485 TUW65485 TLA65485 TBE65485 SRI65485 SHM65485 RXQ65485 RNU65485 RDY65485 QUC65485 QKG65485 QAK65485 PQO65485 PGS65485 OWW65485 ONA65485 ODE65485 NTI65485 NJM65485 MZQ65485 MPU65485 MFY65485 LWC65485 LMG65485 LCK65485 KSO65485 KIS65485 JYW65485 JPA65485 JFE65485 IVI65485 ILM65485 IBQ65485 HRU65485 HHY65485 GYC65485 GOG65485 GEK65485 FUO65485 FKS65485 FAW65485 ERA65485 EHE65485 DXI65485 DNM65485 DDQ65485 CTU65485 CJY65485 CAC65485 BQG65485 BGK65485 AWO65485 AMS65485 ACW65485 TA65485 JE65485 K65399" xr:uid="{2905EECD-02D7-4FC2-BE39-8EFAB828B444}">
      <formula1>$N$9:$N$9</formula1>
    </dataValidation>
    <dataValidation type="list" allowBlank="1" showInputMessage="1" showErrorMessage="1" sqref="K18 WVQ982998 WLU982998 WBY982998 VSC982998 VIG982998 UYK982998 UOO982998 UES982998 TUW982998 TLA982998 TBE982998 SRI982998 SHM982998 RXQ982998 RNU982998 RDY982998 QUC982998 QKG982998 QAK982998 PQO982998 PGS982998 OWW982998 ONA982998 ODE982998 NTI982998 NJM982998 MZQ982998 MPU982998 MFY982998 LWC982998 LMG982998 LCK982998 KSO982998 KIS982998 JYW982998 JPA982998 JFE982998 IVI982998 ILM982998 IBQ982998 HRU982998 HHY982998 GYC982998 GOG982998 GEK982998 FUO982998 FKS982998 FAW982998 ERA982998 EHE982998 DXI982998 DNM982998 DDQ982998 CTU982998 CJY982998 CAC982998 BQG982998 BGK982998 AWO982998 AMS982998 ACW982998 TA982998 JE982998 K982912 WVQ917462 WLU917462 WBY917462 VSC917462 VIG917462 UYK917462 UOO917462 UES917462 TUW917462 TLA917462 TBE917462 SRI917462 SHM917462 RXQ917462 RNU917462 RDY917462 QUC917462 QKG917462 QAK917462 PQO917462 PGS917462 OWW917462 ONA917462 ODE917462 NTI917462 NJM917462 MZQ917462 MPU917462 MFY917462 LWC917462 LMG917462 LCK917462 KSO917462 KIS917462 JYW917462 JPA917462 JFE917462 IVI917462 ILM917462 IBQ917462 HRU917462 HHY917462 GYC917462 GOG917462 GEK917462 FUO917462 FKS917462 FAW917462 ERA917462 EHE917462 DXI917462 DNM917462 DDQ917462 CTU917462 CJY917462 CAC917462 BQG917462 BGK917462 AWO917462 AMS917462 ACW917462 TA917462 JE917462 K917376 WVQ851926 WLU851926 WBY851926 VSC851926 VIG851926 UYK851926 UOO851926 UES851926 TUW851926 TLA851926 TBE851926 SRI851926 SHM851926 RXQ851926 RNU851926 RDY851926 QUC851926 QKG851926 QAK851926 PQO851926 PGS851926 OWW851926 ONA851926 ODE851926 NTI851926 NJM851926 MZQ851926 MPU851926 MFY851926 LWC851926 LMG851926 LCK851926 KSO851926 KIS851926 JYW851926 JPA851926 JFE851926 IVI851926 ILM851926 IBQ851926 HRU851926 HHY851926 GYC851926 GOG851926 GEK851926 FUO851926 FKS851926 FAW851926 ERA851926 EHE851926 DXI851926 DNM851926 DDQ851926 CTU851926 CJY851926 CAC851926 BQG851926 BGK851926 AWO851926 AMS851926 ACW851926 TA851926 JE851926 K851840 WVQ786390 WLU786390 WBY786390 VSC786390 VIG786390 UYK786390 UOO786390 UES786390 TUW786390 TLA786390 TBE786390 SRI786390 SHM786390 RXQ786390 RNU786390 RDY786390 QUC786390 QKG786390 QAK786390 PQO786390 PGS786390 OWW786390 ONA786390 ODE786390 NTI786390 NJM786390 MZQ786390 MPU786390 MFY786390 LWC786390 LMG786390 LCK786390 KSO786390 KIS786390 JYW786390 JPA786390 JFE786390 IVI786390 ILM786390 IBQ786390 HRU786390 HHY786390 GYC786390 GOG786390 GEK786390 FUO786390 FKS786390 FAW786390 ERA786390 EHE786390 DXI786390 DNM786390 DDQ786390 CTU786390 CJY786390 CAC786390 BQG786390 BGK786390 AWO786390 AMS786390 ACW786390 TA786390 JE786390 K786304 WVQ720854 WLU720854 WBY720854 VSC720854 VIG720854 UYK720854 UOO720854 UES720854 TUW720854 TLA720854 TBE720854 SRI720854 SHM720854 RXQ720854 RNU720854 RDY720854 QUC720854 QKG720854 QAK720854 PQO720854 PGS720854 OWW720854 ONA720854 ODE720854 NTI720854 NJM720854 MZQ720854 MPU720854 MFY720854 LWC720854 LMG720854 LCK720854 KSO720854 KIS720854 JYW720854 JPA720854 JFE720854 IVI720854 ILM720854 IBQ720854 HRU720854 HHY720854 GYC720854 GOG720854 GEK720854 FUO720854 FKS720854 FAW720854 ERA720854 EHE720854 DXI720854 DNM720854 DDQ720854 CTU720854 CJY720854 CAC720854 BQG720854 BGK720854 AWO720854 AMS720854 ACW720854 TA720854 JE720854 K720768 WVQ655318 WLU655318 WBY655318 VSC655318 VIG655318 UYK655318 UOO655318 UES655318 TUW655318 TLA655318 TBE655318 SRI655318 SHM655318 RXQ655318 RNU655318 RDY655318 QUC655318 QKG655318 QAK655318 PQO655318 PGS655318 OWW655318 ONA655318 ODE655318 NTI655318 NJM655318 MZQ655318 MPU655318 MFY655318 LWC655318 LMG655318 LCK655318 KSO655318 KIS655318 JYW655318 JPA655318 JFE655318 IVI655318 ILM655318 IBQ655318 HRU655318 HHY655318 GYC655318 GOG655318 GEK655318 FUO655318 FKS655318 FAW655318 ERA655318 EHE655318 DXI655318 DNM655318 DDQ655318 CTU655318 CJY655318 CAC655318 BQG655318 BGK655318 AWO655318 AMS655318 ACW655318 TA655318 JE655318 K655232 WVQ589782 WLU589782 WBY589782 VSC589782 VIG589782 UYK589782 UOO589782 UES589782 TUW589782 TLA589782 TBE589782 SRI589782 SHM589782 RXQ589782 RNU589782 RDY589782 QUC589782 QKG589782 QAK589782 PQO589782 PGS589782 OWW589782 ONA589782 ODE589782 NTI589782 NJM589782 MZQ589782 MPU589782 MFY589782 LWC589782 LMG589782 LCK589782 KSO589782 KIS589782 JYW589782 JPA589782 JFE589782 IVI589782 ILM589782 IBQ589782 HRU589782 HHY589782 GYC589782 GOG589782 GEK589782 FUO589782 FKS589782 FAW589782 ERA589782 EHE589782 DXI589782 DNM589782 DDQ589782 CTU589782 CJY589782 CAC589782 BQG589782 BGK589782 AWO589782 AMS589782 ACW589782 TA589782 JE589782 K589696 WVQ524246 WLU524246 WBY524246 VSC524246 VIG524246 UYK524246 UOO524246 UES524246 TUW524246 TLA524246 TBE524246 SRI524246 SHM524246 RXQ524246 RNU524246 RDY524246 QUC524246 QKG524246 QAK524246 PQO524246 PGS524246 OWW524246 ONA524246 ODE524246 NTI524246 NJM524246 MZQ524246 MPU524246 MFY524246 LWC524246 LMG524246 LCK524246 KSO524246 KIS524246 JYW524246 JPA524246 JFE524246 IVI524246 ILM524246 IBQ524246 HRU524246 HHY524246 GYC524246 GOG524246 GEK524246 FUO524246 FKS524246 FAW524246 ERA524246 EHE524246 DXI524246 DNM524246 DDQ524246 CTU524246 CJY524246 CAC524246 BQG524246 BGK524246 AWO524246 AMS524246 ACW524246 TA524246 JE524246 K524160 WVQ458710 WLU458710 WBY458710 VSC458710 VIG458710 UYK458710 UOO458710 UES458710 TUW458710 TLA458710 TBE458710 SRI458710 SHM458710 RXQ458710 RNU458710 RDY458710 QUC458710 QKG458710 QAK458710 PQO458710 PGS458710 OWW458710 ONA458710 ODE458710 NTI458710 NJM458710 MZQ458710 MPU458710 MFY458710 LWC458710 LMG458710 LCK458710 KSO458710 KIS458710 JYW458710 JPA458710 JFE458710 IVI458710 ILM458710 IBQ458710 HRU458710 HHY458710 GYC458710 GOG458710 GEK458710 FUO458710 FKS458710 FAW458710 ERA458710 EHE458710 DXI458710 DNM458710 DDQ458710 CTU458710 CJY458710 CAC458710 BQG458710 BGK458710 AWO458710 AMS458710 ACW458710 TA458710 JE458710 K458624 WVQ393174 WLU393174 WBY393174 VSC393174 VIG393174 UYK393174 UOO393174 UES393174 TUW393174 TLA393174 TBE393174 SRI393174 SHM393174 RXQ393174 RNU393174 RDY393174 QUC393174 QKG393174 QAK393174 PQO393174 PGS393174 OWW393174 ONA393174 ODE393174 NTI393174 NJM393174 MZQ393174 MPU393174 MFY393174 LWC393174 LMG393174 LCK393174 KSO393174 KIS393174 JYW393174 JPA393174 JFE393174 IVI393174 ILM393174 IBQ393174 HRU393174 HHY393174 GYC393174 GOG393174 GEK393174 FUO393174 FKS393174 FAW393174 ERA393174 EHE393174 DXI393174 DNM393174 DDQ393174 CTU393174 CJY393174 CAC393174 BQG393174 BGK393174 AWO393174 AMS393174 ACW393174 TA393174 JE393174 K393088 WVQ327638 WLU327638 WBY327638 VSC327638 VIG327638 UYK327638 UOO327638 UES327638 TUW327638 TLA327638 TBE327638 SRI327638 SHM327638 RXQ327638 RNU327638 RDY327638 QUC327638 QKG327638 QAK327638 PQO327638 PGS327638 OWW327638 ONA327638 ODE327638 NTI327638 NJM327638 MZQ327638 MPU327638 MFY327638 LWC327638 LMG327638 LCK327638 KSO327638 KIS327638 JYW327638 JPA327638 JFE327638 IVI327638 ILM327638 IBQ327638 HRU327638 HHY327638 GYC327638 GOG327638 GEK327638 FUO327638 FKS327638 FAW327638 ERA327638 EHE327638 DXI327638 DNM327638 DDQ327638 CTU327638 CJY327638 CAC327638 BQG327638 BGK327638 AWO327638 AMS327638 ACW327638 TA327638 JE327638 K327552 WVQ262102 WLU262102 WBY262102 VSC262102 VIG262102 UYK262102 UOO262102 UES262102 TUW262102 TLA262102 TBE262102 SRI262102 SHM262102 RXQ262102 RNU262102 RDY262102 QUC262102 QKG262102 QAK262102 PQO262102 PGS262102 OWW262102 ONA262102 ODE262102 NTI262102 NJM262102 MZQ262102 MPU262102 MFY262102 LWC262102 LMG262102 LCK262102 KSO262102 KIS262102 JYW262102 JPA262102 JFE262102 IVI262102 ILM262102 IBQ262102 HRU262102 HHY262102 GYC262102 GOG262102 GEK262102 FUO262102 FKS262102 FAW262102 ERA262102 EHE262102 DXI262102 DNM262102 DDQ262102 CTU262102 CJY262102 CAC262102 BQG262102 BGK262102 AWO262102 AMS262102 ACW262102 TA262102 JE262102 K262016 WVQ196566 WLU196566 WBY196566 VSC196566 VIG196566 UYK196566 UOO196566 UES196566 TUW196566 TLA196566 TBE196566 SRI196566 SHM196566 RXQ196566 RNU196566 RDY196566 QUC196566 QKG196566 QAK196566 PQO196566 PGS196566 OWW196566 ONA196566 ODE196566 NTI196566 NJM196566 MZQ196566 MPU196566 MFY196566 LWC196566 LMG196566 LCK196566 KSO196566 KIS196566 JYW196566 JPA196566 JFE196566 IVI196566 ILM196566 IBQ196566 HRU196566 HHY196566 GYC196566 GOG196566 GEK196566 FUO196566 FKS196566 FAW196566 ERA196566 EHE196566 DXI196566 DNM196566 DDQ196566 CTU196566 CJY196566 CAC196566 BQG196566 BGK196566 AWO196566 AMS196566 ACW196566 TA196566 JE196566 K196480 WVQ131030 WLU131030 WBY131030 VSC131030 VIG131030 UYK131030 UOO131030 UES131030 TUW131030 TLA131030 TBE131030 SRI131030 SHM131030 RXQ131030 RNU131030 RDY131030 QUC131030 QKG131030 QAK131030 PQO131030 PGS131030 OWW131030 ONA131030 ODE131030 NTI131030 NJM131030 MZQ131030 MPU131030 MFY131030 LWC131030 LMG131030 LCK131030 KSO131030 KIS131030 JYW131030 JPA131030 JFE131030 IVI131030 ILM131030 IBQ131030 HRU131030 HHY131030 GYC131030 GOG131030 GEK131030 FUO131030 FKS131030 FAW131030 ERA131030 EHE131030 DXI131030 DNM131030 DDQ131030 CTU131030 CJY131030 CAC131030 BQG131030 BGK131030 AWO131030 AMS131030 ACW131030 TA131030 JE131030 K130944 WVQ65494 WLU65494 WBY65494 VSC65494 VIG65494 UYK65494 UOO65494 UES65494 TUW65494 TLA65494 TBE65494 SRI65494 SHM65494 RXQ65494 RNU65494 RDY65494 QUC65494 QKG65494 QAK65494 PQO65494 PGS65494 OWW65494 ONA65494 ODE65494 NTI65494 NJM65494 MZQ65494 MPU65494 MFY65494 LWC65494 LMG65494 LCK65494 KSO65494 KIS65494 JYW65494 JPA65494 JFE65494 IVI65494 ILM65494 IBQ65494 HRU65494 HHY65494 GYC65494 GOG65494 GEK65494 FUO65494 FKS65494 FAW65494 ERA65494 EHE65494 DXI65494 DNM65494 DDQ65494 CTU65494 CJY65494 CAC65494 BQG65494 BGK65494 AWO65494 AMS65494 ACW65494 TA65494 JE65494 K65408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JE13" xr:uid="{ED0BA449-8ECD-4158-B356-85E6D564E5D1}">
      <formula1>$Q$10:$Q$33</formula1>
    </dataValidation>
    <dataValidation type="list" allowBlank="1" showInputMessage="1" showErrorMessage="1" sqref="K17 WVQ982997 WLU982997 WBY982997 VSC982997 VIG982997 UYK982997 UOO982997 UES982997 TUW982997 TLA982997 TBE982997 SRI982997 SHM982997 RXQ982997 RNU982997 RDY982997 QUC982997 QKG982997 QAK982997 PQO982997 PGS982997 OWW982997 ONA982997 ODE982997 NTI982997 NJM982997 MZQ982997 MPU982997 MFY982997 LWC982997 LMG982997 LCK982997 KSO982997 KIS982997 JYW982997 JPA982997 JFE982997 IVI982997 ILM982997 IBQ982997 HRU982997 HHY982997 GYC982997 GOG982997 GEK982997 FUO982997 FKS982997 FAW982997 ERA982997 EHE982997 DXI982997 DNM982997 DDQ982997 CTU982997 CJY982997 CAC982997 BQG982997 BGK982997 AWO982997 AMS982997 ACW982997 TA982997 JE982997 K982911 WVQ917461 WLU917461 WBY917461 VSC917461 VIG917461 UYK917461 UOO917461 UES917461 TUW917461 TLA917461 TBE917461 SRI917461 SHM917461 RXQ917461 RNU917461 RDY917461 QUC917461 QKG917461 QAK917461 PQO917461 PGS917461 OWW917461 ONA917461 ODE917461 NTI917461 NJM917461 MZQ917461 MPU917461 MFY917461 LWC917461 LMG917461 LCK917461 KSO917461 KIS917461 JYW917461 JPA917461 JFE917461 IVI917461 ILM917461 IBQ917461 HRU917461 HHY917461 GYC917461 GOG917461 GEK917461 FUO917461 FKS917461 FAW917461 ERA917461 EHE917461 DXI917461 DNM917461 DDQ917461 CTU917461 CJY917461 CAC917461 BQG917461 BGK917461 AWO917461 AMS917461 ACW917461 TA917461 JE917461 K917375 WVQ851925 WLU851925 WBY851925 VSC851925 VIG851925 UYK851925 UOO851925 UES851925 TUW851925 TLA851925 TBE851925 SRI851925 SHM851925 RXQ851925 RNU851925 RDY851925 QUC851925 QKG851925 QAK851925 PQO851925 PGS851925 OWW851925 ONA851925 ODE851925 NTI851925 NJM851925 MZQ851925 MPU851925 MFY851925 LWC851925 LMG851925 LCK851925 KSO851925 KIS851925 JYW851925 JPA851925 JFE851925 IVI851925 ILM851925 IBQ851925 HRU851925 HHY851925 GYC851925 GOG851925 GEK851925 FUO851925 FKS851925 FAW851925 ERA851925 EHE851925 DXI851925 DNM851925 DDQ851925 CTU851925 CJY851925 CAC851925 BQG851925 BGK851925 AWO851925 AMS851925 ACW851925 TA851925 JE851925 K851839 WVQ786389 WLU786389 WBY786389 VSC786389 VIG786389 UYK786389 UOO786389 UES786389 TUW786389 TLA786389 TBE786389 SRI786389 SHM786389 RXQ786389 RNU786389 RDY786389 QUC786389 QKG786389 QAK786389 PQO786389 PGS786389 OWW786389 ONA786389 ODE786389 NTI786389 NJM786389 MZQ786389 MPU786389 MFY786389 LWC786389 LMG786389 LCK786389 KSO786389 KIS786389 JYW786389 JPA786389 JFE786389 IVI786389 ILM786389 IBQ786389 HRU786389 HHY786389 GYC786389 GOG786389 GEK786389 FUO786389 FKS786389 FAW786389 ERA786389 EHE786389 DXI786389 DNM786389 DDQ786389 CTU786389 CJY786389 CAC786389 BQG786389 BGK786389 AWO786389 AMS786389 ACW786389 TA786389 JE786389 K786303 WVQ720853 WLU720853 WBY720853 VSC720853 VIG720853 UYK720853 UOO720853 UES720853 TUW720853 TLA720853 TBE720853 SRI720853 SHM720853 RXQ720853 RNU720853 RDY720853 QUC720853 QKG720853 QAK720853 PQO720853 PGS720853 OWW720853 ONA720853 ODE720853 NTI720853 NJM720853 MZQ720853 MPU720853 MFY720853 LWC720853 LMG720853 LCK720853 KSO720853 KIS720853 JYW720853 JPA720853 JFE720853 IVI720853 ILM720853 IBQ720853 HRU720853 HHY720853 GYC720853 GOG720853 GEK720853 FUO720853 FKS720853 FAW720853 ERA720853 EHE720853 DXI720853 DNM720853 DDQ720853 CTU720853 CJY720853 CAC720853 BQG720853 BGK720853 AWO720853 AMS720853 ACW720853 TA720853 JE720853 K720767 WVQ655317 WLU655317 WBY655317 VSC655317 VIG655317 UYK655317 UOO655317 UES655317 TUW655317 TLA655317 TBE655317 SRI655317 SHM655317 RXQ655317 RNU655317 RDY655317 QUC655317 QKG655317 QAK655317 PQO655317 PGS655317 OWW655317 ONA655317 ODE655317 NTI655317 NJM655317 MZQ655317 MPU655317 MFY655317 LWC655317 LMG655317 LCK655317 KSO655317 KIS655317 JYW655317 JPA655317 JFE655317 IVI655317 ILM655317 IBQ655317 HRU655317 HHY655317 GYC655317 GOG655317 GEK655317 FUO655317 FKS655317 FAW655317 ERA655317 EHE655317 DXI655317 DNM655317 DDQ655317 CTU655317 CJY655317 CAC655317 BQG655317 BGK655317 AWO655317 AMS655317 ACW655317 TA655317 JE655317 K655231 WVQ589781 WLU589781 WBY589781 VSC589781 VIG589781 UYK589781 UOO589781 UES589781 TUW589781 TLA589781 TBE589781 SRI589781 SHM589781 RXQ589781 RNU589781 RDY589781 QUC589781 QKG589781 QAK589781 PQO589781 PGS589781 OWW589781 ONA589781 ODE589781 NTI589781 NJM589781 MZQ589781 MPU589781 MFY589781 LWC589781 LMG589781 LCK589781 KSO589781 KIS589781 JYW589781 JPA589781 JFE589781 IVI589781 ILM589781 IBQ589781 HRU589781 HHY589781 GYC589781 GOG589781 GEK589781 FUO589781 FKS589781 FAW589781 ERA589781 EHE589781 DXI589781 DNM589781 DDQ589781 CTU589781 CJY589781 CAC589781 BQG589781 BGK589781 AWO589781 AMS589781 ACW589781 TA589781 JE589781 K589695 WVQ524245 WLU524245 WBY524245 VSC524245 VIG524245 UYK524245 UOO524245 UES524245 TUW524245 TLA524245 TBE524245 SRI524245 SHM524245 RXQ524245 RNU524245 RDY524245 QUC524245 QKG524245 QAK524245 PQO524245 PGS524245 OWW524245 ONA524245 ODE524245 NTI524245 NJM524245 MZQ524245 MPU524245 MFY524245 LWC524245 LMG524245 LCK524245 KSO524245 KIS524245 JYW524245 JPA524245 JFE524245 IVI524245 ILM524245 IBQ524245 HRU524245 HHY524245 GYC524245 GOG524245 GEK524245 FUO524245 FKS524245 FAW524245 ERA524245 EHE524245 DXI524245 DNM524245 DDQ524245 CTU524245 CJY524245 CAC524245 BQG524245 BGK524245 AWO524245 AMS524245 ACW524245 TA524245 JE524245 K524159 WVQ458709 WLU458709 WBY458709 VSC458709 VIG458709 UYK458709 UOO458709 UES458709 TUW458709 TLA458709 TBE458709 SRI458709 SHM458709 RXQ458709 RNU458709 RDY458709 QUC458709 QKG458709 QAK458709 PQO458709 PGS458709 OWW458709 ONA458709 ODE458709 NTI458709 NJM458709 MZQ458709 MPU458709 MFY458709 LWC458709 LMG458709 LCK458709 KSO458709 KIS458709 JYW458709 JPA458709 JFE458709 IVI458709 ILM458709 IBQ458709 HRU458709 HHY458709 GYC458709 GOG458709 GEK458709 FUO458709 FKS458709 FAW458709 ERA458709 EHE458709 DXI458709 DNM458709 DDQ458709 CTU458709 CJY458709 CAC458709 BQG458709 BGK458709 AWO458709 AMS458709 ACW458709 TA458709 JE458709 K458623 WVQ393173 WLU393173 WBY393173 VSC393173 VIG393173 UYK393173 UOO393173 UES393173 TUW393173 TLA393173 TBE393173 SRI393173 SHM393173 RXQ393173 RNU393173 RDY393173 QUC393173 QKG393173 QAK393173 PQO393173 PGS393173 OWW393173 ONA393173 ODE393173 NTI393173 NJM393173 MZQ393173 MPU393173 MFY393173 LWC393173 LMG393173 LCK393173 KSO393173 KIS393173 JYW393173 JPA393173 JFE393173 IVI393173 ILM393173 IBQ393173 HRU393173 HHY393173 GYC393173 GOG393173 GEK393173 FUO393173 FKS393173 FAW393173 ERA393173 EHE393173 DXI393173 DNM393173 DDQ393173 CTU393173 CJY393173 CAC393173 BQG393173 BGK393173 AWO393173 AMS393173 ACW393173 TA393173 JE393173 K393087 WVQ327637 WLU327637 WBY327637 VSC327637 VIG327637 UYK327637 UOO327637 UES327637 TUW327637 TLA327637 TBE327637 SRI327637 SHM327637 RXQ327637 RNU327637 RDY327637 QUC327637 QKG327637 QAK327637 PQO327637 PGS327637 OWW327637 ONA327637 ODE327637 NTI327637 NJM327637 MZQ327637 MPU327637 MFY327637 LWC327637 LMG327637 LCK327637 KSO327637 KIS327637 JYW327637 JPA327637 JFE327637 IVI327637 ILM327637 IBQ327637 HRU327637 HHY327637 GYC327637 GOG327637 GEK327637 FUO327637 FKS327637 FAW327637 ERA327637 EHE327637 DXI327637 DNM327637 DDQ327637 CTU327637 CJY327637 CAC327637 BQG327637 BGK327637 AWO327637 AMS327637 ACW327637 TA327637 JE327637 K327551 WVQ262101 WLU262101 WBY262101 VSC262101 VIG262101 UYK262101 UOO262101 UES262101 TUW262101 TLA262101 TBE262101 SRI262101 SHM262101 RXQ262101 RNU262101 RDY262101 QUC262101 QKG262101 QAK262101 PQO262101 PGS262101 OWW262101 ONA262101 ODE262101 NTI262101 NJM262101 MZQ262101 MPU262101 MFY262101 LWC262101 LMG262101 LCK262101 KSO262101 KIS262101 JYW262101 JPA262101 JFE262101 IVI262101 ILM262101 IBQ262101 HRU262101 HHY262101 GYC262101 GOG262101 GEK262101 FUO262101 FKS262101 FAW262101 ERA262101 EHE262101 DXI262101 DNM262101 DDQ262101 CTU262101 CJY262101 CAC262101 BQG262101 BGK262101 AWO262101 AMS262101 ACW262101 TA262101 JE262101 K262015 WVQ196565 WLU196565 WBY196565 VSC196565 VIG196565 UYK196565 UOO196565 UES196565 TUW196565 TLA196565 TBE196565 SRI196565 SHM196565 RXQ196565 RNU196565 RDY196565 QUC196565 QKG196565 QAK196565 PQO196565 PGS196565 OWW196565 ONA196565 ODE196565 NTI196565 NJM196565 MZQ196565 MPU196565 MFY196565 LWC196565 LMG196565 LCK196565 KSO196565 KIS196565 JYW196565 JPA196565 JFE196565 IVI196565 ILM196565 IBQ196565 HRU196565 HHY196565 GYC196565 GOG196565 GEK196565 FUO196565 FKS196565 FAW196565 ERA196565 EHE196565 DXI196565 DNM196565 DDQ196565 CTU196565 CJY196565 CAC196565 BQG196565 BGK196565 AWO196565 AMS196565 ACW196565 TA196565 JE196565 K196479 WVQ131029 WLU131029 WBY131029 VSC131029 VIG131029 UYK131029 UOO131029 UES131029 TUW131029 TLA131029 TBE131029 SRI131029 SHM131029 RXQ131029 RNU131029 RDY131029 QUC131029 QKG131029 QAK131029 PQO131029 PGS131029 OWW131029 ONA131029 ODE131029 NTI131029 NJM131029 MZQ131029 MPU131029 MFY131029 LWC131029 LMG131029 LCK131029 KSO131029 KIS131029 JYW131029 JPA131029 JFE131029 IVI131029 ILM131029 IBQ131029 HRU131029 HHY131029 GYC131029 GOG131029 GEK131029 FUO131029 FKS131029 FAW131029 ERA131029 EHE131029 DXI131029 DNM131029 DDQ131029 CTU131029 CJY131029 CAC131029 BQG131029 BGK131029 AWO131029 AMS131029 ACW131029 TA131029 JE131029 K130943 WVQ65493 WLU65493 WBY65493 VSC65493 VIG65493 UYK65493 UOO65493 UES65493 TUW65493 TLA65493 TBE65493 SRI65493 SHM65493 RXQ65493 RNU65493 RDY65493 QUC65493 QKG65493 QAK65493 PQO65493 PGS65493 OWW65493 ONA65493 ODE65493 NTI65493 NJM65493 MZQ65493 MPU65493 MFY65493 LWC65493 LMG65493 LCK65493 KSO65493 KIS65493 JYW65493 JPA65493 JFE65493 IVI65493 ILM65493 IBQ65493 HRU65493 HHY65493 GYC65493 GOG65493 GEK65493 FUO65493 FKS65493 FAW65493 ERA65493 EHE65493 DXI65493 DNM65493 DDQ65493 CTU65493 CJY65493 CAC65493 BQG65493 BGK65493 AWO65493 AMS65493 ACW65493 TA65493 JE65493 K65407 WVQ12 WLU12 WBY12 VSC12 VIG12 UYK12 UOO12 UES12 TUW12 TLA12 TBE12 SRI12 SHM12 RXQ12 RNU12 RDY12 QUC12 QKG12 QAK12 PQO12 PGS12 OWW12 ONA12 ODE12 NTI12 NJM12 MZQ12 MPU12 MFY12 LWC12 LMG12 LCK12 KSO12 KIS12 JYW12 JPA12 JFE12 IVI12 ILM12 IBQ12 HRU12 HHY12 GYC12 GOG12 GEK12 FUO12 FKS12 FAW12 ERA12 EHE12 DXI12 DNM12 DDQ12 CTU12 CJY12 CAC12 BQG12 BGK12 AWO12 AMS12 ACW12 TA12 JE12" xr:uid="{2806FC77-A6A8-4FF7-987A-0DA7212416F4}">
      <formula1>$P$10:$P$33</formula1>
    </dataValidation>
    <dataValidation type="list" allowBlank="1" showInputMessage="1" showErrorMessage="1" sqref="K21 WVQ983001 WLU983001 WBY983001 VSC983001 VIG983001 UYK983001 UOO983001 UES983001 TUW983001 TLA983001 TBE983001 SRI983001 SHM983001 RXQ983001 RNU983001 RDY983001 QUC983001 QKG983001 QAK983001 PQO983001 PGS983001 OWW983001 ONA983001 ODE983001 NTI983001 NJM983001 MZQ983001 MPU983001 MFY983001 LWC983001 LMG983001 LCK983001 KSO983001 KIS983001 JYW983001 JPA983001 JFE983001 IVI983001 ILM983001 IBQ983001 HRU983001 HHY983001 GYC983001 GOG983001 GEK983001 FUO983001 FKS983001 FAW983001 ERA983001 EHE983001 DXI983001 DNM983001 DDQ983001 CTU983001 CJY983001 CAC983001 BQG983001 BGK983001 AWO983001 AMS983001 ACW983001 TA983001 JE983001 K982915 WVQ917465 WLU917465 WBY917465 VSC917465 VIG917465 UYK917465 UOO917465 UES917465 TUW917465 TLA917465 TBE917465 SRI917465 SHM917465 RXQ917465 RNU917465 RDY917465 QUC917465 QKG917465 QAK917465 PQO917465 PGS917465 OWW917465 ONA917465 ODE917465 NTI917465 NJM917465 MZQ917465 MPU917465 MFY917465 LWC917465 LMG917465 LCK917465 KSO917465 KIS917465 JYW917465 JPA917465 JFE917465 IVI917465 ILM917465 IBQ917465 HRU917465 HHY917465 GYC917465 GOG917465 GEK917465 FUO917465 FKS917465 FAW917465 ERA917465 EHE917465 DXI917465 DNM917465 DDQ917465 CTU917465 CJY917465 CAC917465 BQG917465 BGK917465 AWO917465 AMS917465 ACW917465 TA917465 JE917465 K917379 WVQ851929 WLU851929 WBY851929 VSC851929 VIG851929 UYK851929 UOO851929 UES851929 TUW851929 TLA851929 TBE851929 SRI851929 SHM851929 RXQ851929 RNU851929 RDY851929 QUC851929 QKG851929 QAK851929 PQO851929 PGS851929 OWW851929 ONA851929 ODE851929 NTI851929 NJM851929 MZQ851929 MPU851929 MFY851929 LWC851929 LMG851929 LCK851929 KSO851929 KIS851929 JYW851929 JPA851929 JFE851929 IVI851929 ILM851929 IBQ851929 HRU851929 HHY851929 GYC851929 GOG851929 GEK851929 FUO851929 FKS851929 FAW851929 ERA851929 EHE851929 DXI851929 DNM851929 DDQ851929 CTU851929 CJY851929 CAC851929 BQG851929 BGK851929 AWO851929 AMS851929 ACW851929 TA851929 JE851929 K851843 WVQ786393 WLU786393 WBY786393 VSC786393 VIG786393 UYK786393 UOO786393 UES786393 TUW786393 TLA786393 TBE786393 SRI786393 SHM786393 RXQ786393 RNU786393 RDY786393 QUC786393 QKG786393 QAK786393 PQO786393 PGS786393 OWW786393 ONA786393 ODE786393 NTI786393 NJM786393 MZQ786393 MPU786393 MFY786393 LWC786393 LMG786393 LCK786393 KSO786393 KIS786393 JYW786393 JPA786393 JFE786393 IVI786393 ILM786393 IBQ786393 HRU786393 HHY786393 GYC786393 GOG786393 GEK786393 FUO786393 FKS786393 FAW786393 ERA786393 EHE786393 DXI786393 DNM786393 DDQ786393 CTU786393 CJY786393 CAC786393 BQG786393 BGK786393 AWO786393 AMS786393 ACW786393 TA786393 JE786393 K786307 WVQ720857 WLU720857 WBY720857 VSC720857 VIG720857 UYK720857 UOO720857 UES720857 TUW720857 TLA720857 TBE720857 SRI720857 SHM720857 RXQ720857 RNU720857 RDY720857 QUC720857 QKG720857 QAK720857 PQO720857 PGS720857 OWW720857 ONA720857 ODE720857 NTI720857 NJM720857 MZQ720857 MPU720857 MFY720857 LWC720857 LMG720857 LCK720857 KSO720857 KIS720857 JYW720857 JPA720857 JFE720857 IVI720857 ILM720857 IBQ720857 HRU720857 HHY720857 GYC720857 GOG720857 GEK720857 FUO720857 FKS720857 FAW720857 ERA720857 EHE720857 DXI720857 DNM720857 DDQ720857 CTU720857 CJY720857 CAC720857 BQG720857 BGK720857 AWO720857 AMS720857 ACW720857 TA720857 JE720857 K720771 WVQ655321 WLU655321 WBY655321 VSC655321 VIG655321 UYK655321 UOO655321 UES655321 TUW655321 TLA655321 TBE655321 SRI655321 SHM655321 RXQ655321 RNU655321 RDY655321 QUC655321 QKG655321 QAK655321 PQO655321 PGS655321 OWW655321 ONA655321 ODE655321 NTI655321 NJM655321 MZQ655321 MPU655321 MFY655321 LWC655321 LMG655321 LCK655321 KSO655321 KIS655321 JYW655321 JPA655321 JFE655321 IVI655321 ILM655321 IBQ655321 HRU655321 HHY655321 GYC655321 GOG655321 GEK655321 FUO655321 FKS655321 FAW655321 ERA655321 EHE655321 DXI655321 DNM655321 DDQ655321 CTU655321 CJY655321 CAC655321 BQG655321 BGK655321 AWO655321 AMS655321 ACW655321 TA655321 JE655321 K655235 WVQ589785 WLU589785 WBY589785 VSC589785 VIG589785 UYK589785 UOO589785 UES589785 TUW589785 TLA589785 TBE589785 SRI589785 SHM589785 RXQ589785 RNU589785 RDY589785 QUC589785 QKG589785 QAK589785 PQO589785 PGS589785 OWW589785 ONA589785 ODE589785 NTI589785 NJM589785 MZQ589785 MPU589785 MFY589785 LWC589785 LMG589785 LCK589785 KSO589785 KIS589785 JYW589785 JPA589785 JFE589785 IVI589785 ILM589785 IBQ589785 HRU589785 HHY589785 GYC589785 GOG589785 GEK589785 FUO589785 FKS589785 FAW589785 ERA589785 EHE589785 DXI589785 DNM589785 DDQ589785 CTU589785 CJY589785 CAC589785 BQG589785 BGK589785 AWO589785 AMS589785 ACW589785 TA589785 JE589785 K589699 WVQ524249 WLU524249 WBY524249 VSC524249 VIG524249 UYK524249 UOO524249 UES524249 TUW524249 TLA524249 TBE524249 SRI524249 SHM524249 RXQ524249 RNU524249 RDY524249 QUC524249 QKG524249 QAK524249 PQO524249 PGS524249 OWW524249 ONA524249 ODE524249 NTI524249 NJM524249 MZQ524249 MPU524249 MFY524249 LWC524249 LMG524249 LCK524249 KSO524249 KIS524249 JYW524249 JPA524249 JFE524249 IVI524249 ILM524249 IBQ524249 HRU524249 HHY524249 GYC524249 GOG524249 GEK524249 FUO524249 FKS524249 FAW524249 ERA524249 EHE524249 DXI524249 DNM524249 DDQ524249 CTU524249 CJY524249 CAC524249 BQG524249 BGK524249 AWO524249 AMS524249 ACW524249 TA524249 JE524249 K524163 WVQ458713 WLU458713 WBY458713 VSC458713 VIG458713 UYK458713 UOO458713 UES458713 TUW458713 TLA458713 TBE458713 SRI458713 SHM458713 RXQ458713 RNU458713 RDY458713 QUC458713 QKG458713 QAK458713 PQO458713 PGS458713 OWW458713 ONA458713 ODE458713 NTI458713 NJM458713 MZQ458713 MPU458713 MFY458713 LWC458713 LMG458713 LCK458713 KSO458713 KIS458713 JYW458713 JPA458713 JFE458713 IVI458713 ILM458713 IBQ458713 HRU458713 HHY458713 GYC458713 GOG458713 GEK458713 FUO458713 FKS458713 FAW458713 ERA458713 EHE458713 DXI458713 DNM458713 DDQ458713 CTU458713 CJY458713 CAC458713 BQG458713 BGK458713 AWO458713 AMS458713 ACW458713 TA458713 JE458713 K458627 WVQ393177 WLU393177 WBY393177 VSC393177 VIG393177 UYK393177 UOO393177 UES393177 TUW393177 TLA393177 TBE393177 SRI393177 SHM393177 RXQ393177 RNU393177 RDY393177 QUC393177 QKG393177 QAK393177 PQO393177 PGS393177 OWW393177 ONA393177 ODE393177 NTI393177 NJM393177 MZQ393177 MPU393177 MFY393177 LWC393177 LMG393177 LCK393177 KSO393177 KIS393177 JYW393177 JPA393177 JFE393177 IVI393177 ILM393177 IBQ393177 HRU393177 HHY393177 GYC393177 GOG393177 GEK393177 FUO393177 FKS393177 FAW393177 ERA393177 EHE393177 DXI393177 DNM393177 DDQ393177 CTU393177 CJY393177 CAC393177 BQG393177 BGK393177 AWO393177 AMS393177 ACW393177 TA393177 JE393177 K393091 WVQ327641 WLU327641 WBY327641 VSC327641 VIG327641 UYK327641 UOO327641 UES327641 TUW327641 TLA327641 TBE327641 SRI327641 SHM327641 RXQ327641 RNU327641 RDY327641 QUC327641 QKG327641 QAK327641 PQO327641 PGS327641 OWW327641 ONA327641 ODE327641 NTI327641 NJM327641 MZQ327641 MPU327641 MFY327641 LWC327641 LMG327641 LCK327641 KSO327641 KIS327641 JYW327641 JPA327641 JFE327641 IVI327641 ILM327641 IBQ327641 HRU327641 HHY327641 GYC327641 GOG327641 GEK327641 FUO327641 FKS327641 FAW327641 ERA327641 EHE327641 DXI327641 DNM327641 DDQ327641 CTU327641 CJY327641 CAC327641 BQG327641 BGK327641 AWO327641 AMS327641 ACW327641 TA327641 JE327641 K327555 WVQ262105 WLU262105 WBY262105 VSC262105 VIG262105 UYK262105 UOO262105 UES262105 TUW262105 TLA262105 TBE262105 SRI262105 SHM262105 RXQ262105 RNU262105 RDY262105 QUC262105 QKG262105 QAK262105 PQO262105 PGS262105 OWW262105 ONA262105 ODE262105 NTI262105 NJM262105 MZQ262105 MPU262105 MFY262105 LWC262105 LMG262105 LCK262105 KSO262105 KIS262105 JYW262105 JPA262105 JFE262105 IVI262105 ILM262105 IBQ262105 HRU262105 HHY262105 GYC262105 GOG262105 GEK262105 FUO262105 FKS262105 FAW262105 ERA262105 EHE262105 DXI262105 DNM262105 DDQ262105 CTU262105 CJY262105 CAC262105 BQG262105 BGK262105 AWO262105 AMS262105 ACW262105 TA262105 JE262105 K262019 WVQ196569 WLU196569 WBY196569 VSC196569 VIG196569 UYK196569 UOO196569 UES196569 TUW196569 TLA196569 TBE196569 SRI196569 SHM196569 RXQ196569 RNU196569 RDY196569 QUC196569 QKG196569 QAK196569 PQO196569 PGS196569 OWW196569 ONA196569 ODE196569 NTI196569 NJM196569 MZQ196569 MPU196569 MFY196569 LWC196569 LMG196569 LCK196569 KSO196569 KIS196569 JYW196569 JPA196569 JFE196569 IVI196569 ILM196569 IBQ196569 HRU196569 HHY196569 GYC196569 GOG196569 GEK196569 FUO196569 FKS196569 FAW196569 ERA196569 EHE196569 DXI196569 DNM196569 DDQ196569 CTU196569 CJY196569 CAC196569 BQG196569 BGK196569 AWO196569 AMS196569 ACW196569 TA196569 JE196569 K196483 WVQ131033 WLU131033 WBY131033 VSC131033 VIG131033 UYK131033 UOO131033 UES131033 TUW131033 TLA131033 TBE131033 SRI131033 SHM131033 RXQ131033 RNU131033 RDY131033 QUC131033 QKG131033 QAK131033 PQO131033 PGS131033 OWW131033 ONA131033 ODE131033 NTI131033 NJM131033 MZQ131033 MPU131033 MFY131033 LWC131033 LMG131033 LCK131033 KSO131033 KIS131033 JYW131033 JPA131033 JFE131033 IVI131033 ILM131033 IBQ131033 HRU131033 HHY131033 GYC131033 GOG131033 GEK131033 FUO131033 FKS131033 FAW131033 ERA131033 EHE131033 DXI131033 DNM131033 DDQ131033 CTU131033 CJY131033 CAC131033 BQG131033 BGK131033 AWO131033 AMS131033 ACW131033 TA131033 JE131033 K130947 WVQ65497 WLU65497 WBY65497 VSC65497 VIG65497 UYK65497 UOO65497 UES65497 TUW65497 TLA65497 TBE65497 SRI65497 SHM65497 RXQ65497 RNU65497 RDY65497 QUC65497 QKG65497 QAK65497 PQO65497 PGS65497 OWW65497 ONA65497 ODE65497 NTI65497 NJM65497 MZQ65497 MPU65497 MFY65497 LWC65497 LMG65497 LCK65497 KSO65497 KIS65497 JYW65497 JPA65497 JFE65497 IVI65497 ILM65497 IBQ65497 HRU65497 HHY65497 GYC65497 GOG65497 GEK65497 FUO65497 FKS65497 FAW65497 ERA65497 EHE65497 DXI65497 DNM65497 DDQ65497 CTU65497 CJY65497 CAC65497 BQG65497 BGK65497 AWO65497 AMS65497 ACW65497 TA65497 JE65497 K65411 WVQ16 WLU16 WBY16 VSC16 VIG16 UYK16 UOO16 UES16 TUW16 TLA16 TBE16 SRI16 SHM16 RXQ16 RNU16 RDY16 QUC16 QKG16 QAK16 PQO16 PGS16 OWW16 ONA16 ODE16 NTI16 NJM16 MZQ16 MPU16 MFY16 LWC16 LMG16 LCK16 KSO16 KIS16 JYW16 JPA16 JFE16 IVI16 ILM16 IBQ16 HRU16 HHY16 GYC16 GOG16 GEK16 FUO16 FKS16 FAW16 ERA16 EHE16 DXI16 DNM16 DDQ16 CTU16 CJY16 CAC16 BQG16 BGK16 AWO16 AMS16 ACW16 TA16 JE16" xr:uid="{C721A56C-D396-4043-BD2D-DACE6847B452}">
      <formula1>$R$10:$R$33</formula1>
    </dataValidation>
  </dataValidations>
  <hyperlinks>
    <hyperlink ref="P8:S8" r:id="rId1" display="Posted Price" xr:uid="{EB296947-CFE9-4B7D-8437-E621E1ADBA9A}"/>
  </hyperlinks>
  <printOptions horizontalCentered="1"/>
  <pageMargins left="0.25" right="0.25" top="0.75" bottom="0.75" header="0.3" footer="0.3"/>
  <pageSetup scale="49" orientation="landscape" horizontalDpi="4294967295" r:id="rId2"/>
  <rowBreaks count="3" manualBreakCount="3">
    <brk id="29" min="1" max="7" man="1"/>
    <brk id="79" min="1" max="7" man="1"/>
    <brk id="102" min="1"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967A-9921-480B-8CD1-DA585E499C50}">
  <dimension ref="B1:Z146"/>
  <sheetViews>
    <sheetView showGridLines="0" showRowColHeaders="0" topLeftCell="A33" zoomScaleNormal="100" workbookViewId="0">
      <selection activeCell="F64" sqref="F64"/>
    </sheetView>
  </sheetViews>
  <sheetFormatPr defaultRowHeight="12.75" x14ac:dyDescent="0.2"/>
  <cols>
    <col min="1" max="1" width="4.140625" style="1" customWidth="1"/>
    <col min="2" max="2" width="25.42578125" style="1" customWidth="1"/>
    <col min="3" max="3" width="35" style="1" customWidth="1"/>
    <col min="4" max="4" width="17.42578125" style="1" customWidth="1"/>
    <col min="5" max="5" width="17.28515625" style="1" customWidth="1"/>
    <col min="6" max="6" width="23.7109375" style="1" customWidth="1"/>
    <col min="7" max="7" width="25.42578125" style="1" customWidth="1"/>
    <col min="8" max="8" width="19" style="1" customWidth="1"/>
    <col min="9" max="9" width="6.5703125" style="1" customWidth="1"/>
    <col min="10" max="10" width="33.5703125" style="3" hidden="1" customWidth="1"/>
    <col min="11" max="11" width="20.42578125" style="3" hidden="1" customWidth="1"/>
    <col min="12" max="12" width="4.28515625" style="3" hidden="1" customWidth="1"/>
    <col min="13" max="13" width="22" style="1" hidden="1" customWidth="1"/>
    <col min="14" max="14" width="22.28515625" style="1" hidden="1" customWidth="1"/>
    <col min="15" max="15" width="4.28515625" style="1" hidden="1" customWidth="1"/>
    <col min="16" max="17" width="18.7109375" style="2" hidden="1" customWidth="1"/>
    <col min="18" max="18" width="20.42578125" style="2" hidden="1" customWidth="1"/>
    <col min="19" max="19" width="17.42578125" style="2" hidden="1" customWidth="1"/>
    <col min="20" max="20" width="4.28515625" style="1" hidden="1" customWidth="1"/>
    <col min="21" max="21" width="4" style="1" hidden="1" customWidth="1"/>
    <col min="22" max="22" width="13.7109375" style="1" customWidth="1"/>
    <col min="23" max="51" width="9.28515625" style="1" customWidth="1"/>
    <col min="52" max="255" width="8.85546875" style="1"/>
    <col min="256" max="256" width="25.42578125" style="1" customWidth="1"/>
    <col min="257" max="257" width="32.7109375" style="1" customWidth="1"/>
    <col min="258" max="258" width="17.42578125" style="1" customWidth="1"/>
    <col min="259" max="259" width="17.28515625" style="1" customWidth="1"/>
    <col min="260" max="260" width="23.7109375" style="1" customWidth="1"/>
    <col min="261" max="261" width="25.42578125" style="1" customWidth="1"/>
    <col min="262" max="262" width="19" style="1" customWidth="1"/>
    <col min="263" max="263" width="6.5703125" style="1" customWidth="1"/>
    <col min="264" max="279" width="0" style="1" hidden="1" customWidth="1"/>
    <col min="280" max="511" width="8.85546875" style="1"/>
    <col min="512" max="512" width="25.42578125" style="1" customWidth="1"/>
    <col min="513" max="513" width="32.7109375" style="1" customWidth="1"/>
    <col min="514" max="514" width="17.42578125" style="1" customWidth="1"/>
    <col min="515" max="515" width="17.28515625" style="1" customWidth="1"/>
    <col min="516" max="516" width="23.7109375" style="1" customWidth="1"/>
    <col min="517" max="517" width="25.42578125" style="1" customWidth="1"/>
    <col min="518" max="518" width="19" style="1" customWidth="1"/>
    <col min="519" max="519" width="6.5703125" style="1" customWidth="1"/>
    <col min="520" max="535" width="0" style="1" hidden="1" customWidth="1"/>
    <col min="536" max="767" width="8.85546875" style="1"/>
    <col min="768" max="768" width="25.42578125" style="1" customWidth="1"/>
    <col min="769" max="769" width="32.7109375" style="1" customWidth="1"/>
    <col min="770" max="770" width="17.42578125" style="1" customWidth="1"/>
    <col min="771" max="771" width="17.28515625" style="1" customWidth="1"/>
    <col min="772" max="772" width="23.7109375" style="1" customWidth="1"/>
    <col min="773" max="773" width="25.42578125" style="1" customWidth="1"/>
    <col min="774" max="774" width="19" style="1" customWidth="1"/>
    <col min="775" max="775" width="6.5703125" style="1" customWidth="1"/>
    <col min="776" max="791" width="0" style="1" hidden="1" customWidth="1"/>
    <col min="792" max="1023" width="8.85546875" style="1"/>
    <col min="1024" max="1024" width="25.42578125" style="1" customWidth="1"/>
    <col min="1025" max="1025" width="32.7109375" style="1" customWidth="1"/>
    <col min="1026" max="1026" width="17.42578125" style="1" customWidth="1"/>
    <col min="1027" max="1027" width="17.28515625" style="1" customWidth="1"/>
    <col min="1028" max="1028" width="23.7109375" style="1" customWidth="1"/>
    <col min="1029" max="1029" width="25.42578125" style="1" customWidth="1"/>
    <col min="1030" max="1030" width="19" style="1" customWidth="1"/>
    <col min="1031" max="1031" width="6.5703125" style="1" customWidth="1"/>
    <col min="1032" max="1047" width="0" style="1" hidden="1" customWidth="1"/>
    <col min="1048" max="1279" width="8.85546875" style="1"/>
    <col min="1280" max="1280" width="25.42578125" style="1" customWidth="1"/>
    <col min="1281" max="1281" width="32.7109375" style="1" customWidth="1"/>
    <col min="1282" max="1282" width="17.42578125" style="1" customWidth="1"/>
    <col min="1283" max="1283" width="17.28515625" style="1" customWidth="1"/>
    <col min="1284" max="1284" width="23.7109375" style="1" customWidth="1"/>
    <col min="1285" max="1285" width="25.42578125" style="1" customWidth="1"/>
    <col min="1286" max="1286" width="19" style="1" customWidth="1"/>
    <col min="1287" max="1287" width="6.5703125" style="1" customWidth="1"/>
    <col min="1288" max="1303" width="0" style="1" hidden="1" customWidth="1"/>
    <col min="1304" max="1535" width="8.85546875" style="1"/>
    <col min="1536" max="1536" width="25.42578125" style="1" customWidth="1"/>
    <col min="1537" max="1537" width="32.7109375" style="1" customWidth="1"/>
    <col min="1538" max="1538" width="17.42578125" style="1" customWidth="1"/>
    <col min="1539" max="1539" width="17.28515625" style="1" customWidth="1"/>
    <col min="1540" max="1540" width="23.7109375" style="1" customWidth="1"/>
    <col min="1541" max="1541" width="25.42578125" style="1" customWidth="1"/>
    <col min="1542" max="1542" width="19" style="1" customWidth="1"/>
    <col min="1543" max="1543" width="6.5703125" style="1" customWidth="1"/>
    <col min="1544" max="1559" width="0" style="1" hidden="1" customWidth="1"/>
    <col min="1560" max="1791" width="8.85546875" style="1"/>
    <col min="1792" max="1792" width="25.42578125" style="1" customWidth="1"/>
    <col min="1793" max="1793" width="32.7109375" style="1" customWidth="1"/>
    <col min="1794" max="1794" width="17.42578125" style="1" customWidth="1"/>
    <col min="1795" max="1795" width="17.28515625" style="1" customWidth="1"/>
    <col min="1796" max="1796" width="23.7109375" style="1" customWidth="1"/>
    <col min="1797" max="1797" width="25.42578125" style="1" customWidth="1"/>
    <col min="1798" max="1798" width="19" style="1" customWidth="1"/>
    <col min="1799" max="1799" width="6.5703125" style="1" customWidth="1"/>
    <col min="1800" max="1815" width="0" style="1" hidden="1" customWidth="1"/>
    <col min="1816" max="2047" width="8.85546875" style="1"/>
    <col min="2048" max="2048" width="25.42578125" style="1" customWidth="1"/>
    <col min="2049" max="2049" width="32.7109375" style="1" customWidth="1"/>
    <col min="2050" max="2050" width="17.42578125" style="1" customWidth="1"/>
    <col min="2051" max="2051" width="17.28515625" style="1" customWidth="1"/>
    <col min="2052" max="2052" width="23.7109375" style="1" customWidth="1"/>
    <col min="2053" max="2053" width="25.42578125" style="1" customWidth="1"/>
    <col min="2054" max="2054" width="19" style="1" customWidth="1"/>
    <col min="2055" max="2055" width="6.5703125" style="1" customWidth="1"/>
    <col min="2056" max="2071" width="0" style="1" hidden="1" customWidth="1"/>
    <col min="2072" max="2303" width="8.85546875" style="1"/>
    <col min="2304" max="2304" width="25.42578125" style="1" customWidth="1"/>
    <col min="2305" max="2305" width="32.7109375" style="1" customWidth="1"/>
    <col min="2306" max="2306" width="17.42578125" style="1" customWidth="1"/>
    <col min="2307" max="2307" width="17.28515625" style="1" customWidth="1"/>
    <col min="2308" max="2308" width="23.7109375" style="1" customWidth="1"/>
    <col min="2309" max="2309" width="25.42578125" style="1" customWidth="1"/>
    <col min="2310" max="2310" width="19" style="1" customWidth="1"/>
    <col min="2311" max="2311" width="6.5703125" style="1" customWidth="1"/>
    <col min="2312" max="2327" width="0" style="1" hidden="1" customWidth="1"/>
    <col min="2328" max="2559" width="8.85546875" style="1"/>
    <col min="2560" max="2560" width="25.42578125" style="1" customWidth="1"/>
    <col min="2561" max="2561" width="32.7109375" style="1" customWidth="1"/>
    <col min="2562" max="2562" width="17.42578125" style="1" customWidth="1"/>
    <col min="2563" max="2563" width="17.28515625" style="1" customWidth="1"/>
    <col min="2564" max="2564" width="23.7109375" style="1" customWidth="1"/>
    <col min="2565" max="2565" width="25.42578125" style="1" customWidth="1"/>
    <col min="2566" max="2566" width="19" style="1" customWidth="1"/>
    <col min="2567" max="2567" width="6.5703125" style="1" customWidth="1"/>
    <col min="2568" max="2583" width="0" style="1" hidden="1" customWidth="1"/>
    <col min="2584" max="2815" width="8.85546875" style="1"/>
    <col min="2816" max="2816" width="25.42578125" style="1" customWidth="1"/>
    <col min="2817" max="2817" width="32.7109375" style="1" customWidth="1"/>
    <col min="2818" max="2818" width="17.42578125" style="1" customWidth="1"/>
    <col min="2819" max="2819" width="17.28515625" style="1" customWidth="1"/>
    <col min="2820" max="2820" width="23.7109375" style="1" customWidth="1"/>
    <col min="2821" max="2821" width="25.42578125" style="1" customWidth="1"/>
    <col min="2822" max="2822" width="19" style="1" customWidth="1"/>
    <col min="2823" max="2823" width="6.5703125" style="1" customWidth="1"/>
    <col min="2824" max="2839" width="0" style="1" hidden="1" customWidth="1"/>
    <col min="2840" max="3071" width="8.85546875" style="1"/>
    <col min="3072" max="3072" width="25.42578125" style="1" customWidth="1"/>
    <col min="3073" max="3073" width="32.7109375" style="1" customWidth="1"/>
    <col min="3074" max="3074" width="17.42578125" style="1" customWidth="1"/>
    <col min="3075" max="3075" width="17.28515625" style="1" customWidth="1"/>
    <col min="3076" max="3076" width="23.7109375" style="1" customWidth="1"/>
    <col min="3077" max="3077" width="25.42578125" style="1" customWidth="1"/>
    <col min="3078" max="3078" width="19" style="1" customWidth="1"/>
    <col min="3079" max="3079" width="6.5703125" style="1" customWidth="1"/>
    <col min="3080" max="3095" width="0" style="1" hidden="1" customWidth="1"/>
    <col min="3096" max="3327" width="8.85546875" style="1"/>
    <col min="3328" max="3328" width="25.42578125" style="1" customWidth="1"/>
    <col min="3329" max="3329" width="32.7109375" style="1" customWidth="1"/>
    <col min="3330" max="3330" width="17.42578125" style="1" customWidth="1"/>
    <col min="3331" max="3331" width="17.28515625" style="1" customWidth="1"/>
    <col min="3332" max="3332" width="23.7109375" style="1" customWidth="1"/>
    <col min="3333" max="3333" width="25.42578125" style="1" customWidth="1"/>
    <col min="3334" max="3334" width="19" style="1" customWidth="1"/>
    <col min="3335" max="3335" width="6.5703125" style="1" customWidth="1"/>
    <col min="3336" max="3351" width="0" style="1" hidden="1" customWidth="1"/>
    <col min="3352" max="3583" width="8.85546875" style="1"/>
    <col min="3584" max="3584" width="25.42578125" style="1" customWidth="1"/>
    <col min="3585" max="3585" width="32.7109375" style="1" customWidth="1"/>
    <col min="3586" max="3586" width="17.42578125" style="1" customWidth="1"/>
    <col min="3587" max="3587" width="17.28515625" style="1" customWidth="1"/>
    <col min="3588" max="3588" width="23.7109375" style="1" customWidth="1"/>
    <col min="3589" max="3589" width="25.42578125" style="1" customWidth="1"/>
    <col min="3590" max="3590" width="19" style="1" customWidth="1"/>
    <col min="3591" max="3591" width="6.5703125" style="1" customWidth="1"/>
    <col min="3592" max="3607" width="0" style="1" hidden="1" customWidth="1"/>
    <col min="3608" max="3839" width="8.85546875" style="1"/>
    <col min="3840" max="3840" width="25.42578125" style="1" customWidth="1"/>
    <col min="3841" max="3841" width="32.7109375" style="1" customWidth="1"/>
    <col min="3842" max="3842" width="17.42578125" style="1" customWidth="1"/>
    <col min="3843" max="3843" width="17.28515625" style="1" customWidth="1"/>
    <col min="3844" max="3844" width="23.7109375" style="1" customWidth="1"/>
    <col min="3845" max="3845" width="25.42578125" style="1" customWidth="1"/>
    <col min="3846" max="3846" width="19" style="1" customWidth="1"/>
    <col min="3847" max="3847" width="6.5703125" style="1" customWidth="1"/>
    <col min="3848" max="3863" width="0" style="1" hidden="1" customWidth="1"/>
    <col min="3864" max="4095" width="8.85546875" style="1"/>
    <col min="4096" max="4096" width="25.42578125" style="1" customWidth="1"/>
    <col min="4097" max="4097" width="32.7109375" style="1" customWidth="1"/>
    <col min="4098" max="4098" width="17.42578125" style="1" customWidth="1"/>
    <col min="4099" max="4099" width="17.28515625" style="1" customWidth="1"/>
    <col min="4100" max="4100" width="23.7109375" style="1" customWidth="1"/>
    <col min="4101" max="4101" width="25.42578125" style="1" customWidth="1"/>
    <col min="4102" max="4102" width="19" style="1" customWidth="1"/>
    <col min="4103" max="4103" width="6.5703125" style="1" customWidth="1"/>
    <col min="4104" max="4119" width="0" style="1" hidden="1" customWidth="1"/>
    <col min="4120" max="4351" width="8.85546875" style="1"/>
    <col min="4352" max="4352" width="25.42578125" style="1" customWidth="1"/>
    <col min="4353" max="4353" width="32.7109375" style="1" customWidth="1"/>
    <col min="4354" max="4354" width="17.42578125" style="1" customWidth="1"/>
    <col min="4355" max="4355" width="17.28515625" style="1" customWidth="1"/>
    <col min="4356" max="4356" width="23.7109375" style="1" customWidth="1"/>
    <col min="4357" max="4357" width="25.42578125" style="1" customWidth="1"/>
    <col min="4358" max="4358" width="19" style="1" customWidth="1"/>
    <col min="4359" max="4359" width="6.5703125" style="1" customWidth="1"/>
    <col min="4360" max="4375" width="0" style="1" hidden="1" customWidth="1"/>
    <col min="4376" max="4607" width="8.85546875" style="1"/>
    <col min="4608" max="4608" width="25.42578125" style="1" customWidth="1"/>
    <col min="4609" max="4609" width="32.7109375" style="1" customWidth="1"/>
    <col min="4610" max="4610" width="17.42578125" style="1" customWidth="1"/>
    <col min="4611" max="4611" width="17.28515625" style="1" customWidth="1"/>
    <col min="4612" max="4612" width="23.7109375" style="1" customWidth="1"/>
    <col min="4613" max="4613" width="25.42578125" style="1" customWidth="1"/>
    <col min="4614" max="4614" width="19" style="1" customWidth="1"/>
    <col min="4615" max="4615" width="6.5703125" style="1" customWidth="1"/>
    <col min="4616" max="4631" width="0" style="1" hidden="1" customWidth="1"/>
    <col min="4632" max="4863" width="8.85546875" style="1"/>
    <col min="4864" max="4864" width="25.42578125" style="1" customWidth="1"/>
    <col min="4865" max="4865" width="32.7109375" style="1" customWidth="1"/>
    <col min="4866" max="4866" width="17.42578125" style="1" customWidth="1"/>
    <col min="4867" max="4867" width="17.28515625" style="1" customWidth="1"/>
    <col min="4868" max="4868" width="23.7109375" style="1" customWidth="1"/>
    <col min="4869" max="4869" width="25.42578125" style="1" customWidth="1"/>
    <col min="4870" max="4870" width="19" style="1" customWidth="1"/>
    <col min="4871" max="4871" width="6.5703125" style="1" customWidth="1"/>
    <col min="4872" max="4887" width="0" style="1" hidden="1" customWidth="1"/>
    <col min="4888" max="5119" width="8.85546875" style="1"/>
    <col min="5120" max="5120" width="25.42578125" style="1" customWidth="1"/>
    <col min="5121" max="5121" width="32.7109375" style="1" customWidth="1"/>
    <col min="5122" max="5122" width="17.42578125" style="1" customWidth="1"/>
    <col min="5123" max="5123" width="17.28515625" style="1" customWidth="1"/>
    <col min="5124" max="5124" width="23.7109375" style="1" customWidth="1"/>
    <col min="5125" max="5125" width="25.42578125" style="1" customWidth="1"/>
    <col min="5126" max="5126" width="19" style="1" customWidth="1"/>
    <col min="5127" max="5127" width="6.5703125" style="1" customWidth="1"/>
    <col min="5128" max="5143" width="0" style="1" hidden="1" customWidth="1"/>
    <col min="5144" max="5375" width="8.85546875" style="1"/>
    <col min="5376" max="5376" width="25.42578125" style="1" customWidth="1"/>
    <col min="5377" max="5377" width="32.7109375" style="1" customWidth="1"/>
    <col min="5378" max="5378" width="17.42578125" style="1" customWidth="1"/>
    <col min="5379" max="5379" width="17.28515625" style="1" customWidth="1"/>
    <col min="5380" max="5380" width="23.7109375" style="1" customWidth="1"/>
    <col min="5381" max="5381" width="25.42578125" style="1" customWidth="1"/>
    <col min="5382" max="5382" width="19" style="1" customWidth="1"/>
    <col min="5383" max="5383" width="6.5703125" style="1" customWidth="1"/>
    <col min="5384" max="5399" width="0" style="1" hidden="1" customWidth="1"/>
    <col min="5400" max="5631" width="8.85546875" style="1"/>
    <col min="5632" max="5632" width="25.42578125" style="1" customWidth="1"/>
    <col min="5633" max="5633" width="32.7109375" style="1" customWidth="1"/>
    <col min="5634" max="5634" width="17.42578125" style="1" customWidth="1"/>
    <col min="5635" max="5635" width="17.28515625" style="1" customWidth="1"/>
    <col min="5636" max="5636" width="23.7109375" style="1" customWidth="1"/>
    <col min="5637" max="5637" width="25.42578125" style="1" customWidth="1"/>
    <col min="5638" max="5638" width="19" style="1" customWidth="1"/>
    <col min="5639" max="5639" width="6.5703125" style="1" customWidth="1"/>
    <col min="5640" max="5655" width="0" style="1" hidden="1" customWidth="1"/>
    <col min="5656" max="5887" width="8.85546875" style="1"/>
    <col min="5888" max="5888" width="25.42578125" style="1" customWidth="1"/>
    <col min="5889" max="5889" width="32.7109375" style="1" customWidth="1"/>
    <col min="5890" max="5890" width="17.42578125" style="1" customWidth="1"/>
    <col min="5891" max="5891" width="17.28515625" style="1" customWidth="1"/>
    <col min="5892" max="5892" width="23.7109375" style="1" customWidth="1"/>
    <col min="5893" max="5893" width="25.42578125" style="1" customWidth="1"/>
    <col min="5894" max="5894" width="19" style="1" customWidth="1"/>
    <col min="5895" max="5895" width="6.5703125" style="1" customWidth="1"/>
    <col min="5896" max="5911" width="0" style="1" hidden="1" customWidth="1"/>
    <col min="5912" max="6143" width="8.85546875" style="1"/>
    <col min="6144" max="6144" width="25.42578125" style="1" customWidth="1"/>
    <col min="6145" max="6145" width="32.7109375" style="1" customWidth="1"/>
    <col min="6146" max="6146" width="17.42578125" style="1" customWidth="1"/>
    <col min="6147" max="6147" width="17.28515625" style="1" customWidth="1"/>
    <col min="6148" max="6148" width="23.7109375" style="1" customWidth="1"/>
    <col min="6149" max="6149" width="25.42578125" style="1" customWidth="1"/>
    <col min="6150" max="6150" width="19" style="1" customWidth="1"/>
    <col min="6151" max="6151" width="6.5703125" style="1" customWidth="1"/>
    <col min="6152" max="6167" width="0" style="1" hidden="1" customWidth="1"/>
    <col min="6168" max="6399" width="8.85546875" style="1"/>
    <col min="6400" max="6400" width="25.42578125" style="1" customWidth="1"/>
    <col min="6401" max="6401" width="32.7109375" style="1" customWidth="1"/>
    <col min="6402" max="6402" width="17.42578125" style="1" customWidth="1"/>
    <col min="6403" max="6403" width="17.28515625" style="1" customWidth="1"/>
    <col min="6404" max="6404" width="23.7109375" style="1" customWidth="1"/>
    <col min="6405" max="6405" width="25.42578125" style="1" customWidth="1"/>
    <col min="6406" max="6406" width="19" style="1" customWidth="1"/>
    <col min="6407" max="6407" width="6.5703125" style="1" customWidth="1"/>
    <col min="6408" max="6423" width="0" style="1" hidden="1" customWidth="1"/>
    <col min="6424" max="6655" width="8.85546875" style="1"/>
    <col min="6656" max="6656" width="25.42578125" style="1" customWidth="1"/>
    <col min="6657" max="6657" width="32.7109375" style="1" customWidth="1"/>
    <col min="6658" max="6658" width="17.42578125" style="1" customWidth="1"/>
    <col min="6659" max="6659" width="17.28515625" style="1" customWidth="1"/>
    <col min="6660" max="6660" width="23.7109375" style="1" customWidth="1"/>
    <col min="6661" max="6661" width="25.42578125" style="1" customWidth="1"/>
    <col min="6662" max="6662" width="19" style="1" customWidth="1"/>
    <col min="6663" max="6663" width="6.5703125" style="1" customWidth="1"/>
    <col min="6664" max="6679" width="0" style="1" hidden="1" customWidth="1"/>
    <col min="6680" max="6911" width="8.85546875" style="1"/>
    <col min="6912" max="6912" width="25.42578125" style="1" customWidth="1"/>
    <col min="6913" max="6913" width="32.7109375" style="1" customWidth="1"/>
    <col min="6914" max="6914" width="17.42578125" style="1" customWidth="1"/>
    <col min="6915" max="6915" width="17.28515625" style="1" customWidth="1"/>
    <col min="6916" max="6916" width="23.7109375" style="1" customWidth="1"/>
    <col min="6917" max="6917" width="25.42578125" style="1" customWidth="1"/>
    <col min="6918" max="6918" width="19" style="1" customWidth="1"/>
    <col min="6919" max="6919" width="6.5703125" style="1" customWidth="1"/>
    <col min="6920" max="6935" width="0" style="1" hidden="1" customWidth="1"/>
    <col min="6936" max="7167" width="8.85546875" style="1"/>
    <col min="7168" max="7168" width="25.42578125" style="1" customWidth="1"/>
    <col min="7169" max="7169" width="32.7109375" style="1" customWidth="1"/>
    <col min="7170" max="7170" width="17.42578125" style="1" customWidth="1"/>
    <col min="7171" max="7171" width="17.28515625" style="1" customWidth="1"/>
    <col min="7172" max="7172" width="23.7109375" style="1" customWidth="1"/>
    <col min="7173" max="7173" width="25.42578125" style="1" customWidth="1"/>
    <col min="7174" max="7174" width="19" style="1" customWidth="1"/>
    <col min="7175" max="7175" width="6.5703125" style="1" customWidth="1"/>
    <col min="7176" max="7191" width="0" style="1" hidden="1" customWidth="1"/>
    <col min="7192" max="7423" width="8.85546875" style="1"/>
    <col min="7424" max="7424" width="25.42578125" style="1" customWidth="1"/>
    <col min="7425" max="7425" width="32.7109375" style="1" customWidth="1"/>
    <col min="7426" max="7426" width="17.42578125" style="1" customWidth="1"/>
    <col min="7427" max="7427" width="17.28515625" style="1" customWidth="1"/>
    <col min="7428" max="7428" width="23.7109375" style="1" customWidth="1"/>
    <col min="7429" max="7429" width="25.42578125" style="1" customWidth="1"/>
    <col min="7430" max="7430" width="19" style="1" customWidth="1"/>
    <col min="7431" max="7431" width="6.5703125" style="1" customWidth="1"/>
    <col min="7432" max="7447" width="0" style="1" hidden="1" customWidth="1"/>
    <col min="7448" max="7679" width="8.85546875" style="1"/>
    <col min="7680" max="7680" width="25.42578125" style="1" customWidth="1"/>
    <col min="7681" max="7681" width="32.7109375" style="1" customWidth="1"/>
    <col min="7682" max="7682" width="17.42578125" style="1" customWidth="1"/>
    <col min="7683" max="7683" width="17.28515625" style="1" customWidth="1"/>
    <col min="7684" max="7684" width="23.7109375" style="1" customWidth="1"/>
    <col min="7685" max="7685" width="25.42578125" style="1" customWidth="1"/>
    <col min="7686" max="7686" width="19" style="1" customWidth="1"/>
    <col min="7687" max="7687" width="6.5703125" style="1" customWidth="1"/>
    <col min="7688" max="7703" width="0" style="1" hidden="1" customWidth="1"/>
    <col min="7704" max="7935" width="8.85546875" style="1"/>
    <col min="7936" max="7936" width="25.42578125" style="1" customWidth="1"/>
    <col min="7937" max="7937" width="32.7109375" style="1" customWidth="1"/>
    <col min="7938" max="7938" width="17.42578125" style="1" customWidth="1"/>
    <col min="7939" max="7939" width="17.28515625" style="1" customWidth="1"/>
    <col min="7940" max="7940" width="23.7109375" style="1" customWidth="1"/>
    <col min="7941" max="7941" width="25.42578125" style="1" customWidth="1"/>
    <col min="7942" max="7942" width="19" style="1" customWidth="1"/>
    <col min="7943" max="7943" width="6.5703125" style="1" customWidth="1"/>
    <col min="7944" max="7959" width="0" style="1" hidden="1" customWidth="1"/>
    <col min="7960" max="8191" width="8.85546875" style="1"/>
    <col min="8192" max="8192" width="25.42578125" style="1" customWidth="1"/>
    <col min="8193" max="8193" width="32.7109375" style="1" customWidth="1"/>
    <col min="8194" max="8194" width="17.42578125" style="1" customWidth="1"/>
    <col min="8195" max="8195" width="17.28515625" style="1" customWidth="1"/>
    <col min="8196" max="8196" width="23.7109375" style="1" customWidth="1"/>
    <col min="8197" max="8197" width="25.42578125" style="1" customWidth="1"/>
    <col min="8198" max="8198" width="19" style="1" customWidth="1"/>
    <col min="8199" max="8199" width="6.5703125" style="1" customWidth="1"/>
    <col min="8200" max="8215" width="0" style="1" hidden="1" customWidth="1"/>
    <col min="8216" max="8447" width="8.85546875" style="1"/>
    <col min="8448" max="8448" width="25.42578125" style="1" customWidth="1"/>
    <col min="8449" max="8449" width="32.7109375" style="1" customWidth="1"/>
    <col min="8450" max="8450" width="17.42578125" style="1" customWidth="1"/>
    <col min="8451" max="8451" width="17.28515625" style="1" customWidth="1"/>
    <col min="8452" max="8452" width="23.7109375" style="1" customWidth="1"/>
    <col min="8453" max="8453" width="25.42578125" style="1" customWidth="1"/>
    <col min="8454" max="8454" width="19" style="1" customWidth="1"/>
    <col min="8455" max="8455" width="6.5703125" style="1" customWidth="1"/>
    <col min="8456" max="8471" width="0" style="1" hidden="1" customWidth="1"/>
    <col min="8472" max="8703" width="8.85546875" style="1"/>
    <col min="8704" max="8704" width="25.42578125" style="1" customWidth="1"/>
    <col min="8705" max="8705" width="32.7109375" style="1" customWidth="1"/>
    <col min="8706" max="8706" width="17.42578125" style="1" customWidth="1"/>
    <col min="8707" max="8707" width="17.28515625" style="1" customWidth="1"/>
    <col min="8708" max="8708" width="23.7109375" style="1" customWidth="1"/>
    <col min="8709" max="8709" width="25.42578125" style="1" customWidth="1"/>
    <col min="8710" max="8710" width="19" style="1" customWidth="1"/>
    <col min="8711" max="8711" width="6.5703125" style="1" customWidth="1"/>
    <col min="8712" max="8727" width="0" style="1" hidden="1" customWidth="1"/>
    <col min="8728" max="8959" width="8.85546875" style="1"/>
    <col min="8960" max="8960" width="25.42578125" style="1" customWidth="1"/>
    <col min="8961" max="8961" width="32.7109375" style="1" customWidth="1"/>
    <col min="8962" max="8962" width="17.42578125" style="1" customWidth="1"/>
    <col min="8963" max="8963" width="17.28515625" style="1" customWidth="1"/>
    <col min="8964" max="8964" width="23.7109375" style="1" customWidth="1"/>
    <col min="8965" max="8965" width="25.42578125" style="1" customWidth="1"/>
    <col min="8966" max="8966" width="19" style="1" customWidth="1"/>
    <col min="8967" max="8967" width="6.5703125" style="1" customWidth="1"/>
    <col min="8968" max="8983" width="0" style="1" hidden="1" customWidth="1"/>
    <col min="8984" max="9215" width="8.85546875" style="1"/>
    <col min="9216" max="9216" width="25.42578125" style="1" customWidth="1"/>
    <col min="9217" max="9217" width="32.7109375" style="1" customWidth="1"/>
    <col min="9218" max="9218" width="17.42578125" style="1" customWidth="1"/>
    <col min="9219" max="9219" width="17.28515625" style="1" customWidth="1"/>
    <col min="9220" max="9220" width="23.7109375" style="1" customWidth="1"/>
    <col min="9221" max="9221" width="25.42578125" style="1" customWidth="1"/>
    <col min="9222" max="9222" width="19" style="1" customWidth="1"/>
    <col min="9223" max="9223" width="6.5703125" style="1" customWidth="1"/>
    <col min="9224" max="9239" width="0" style="1" hidden="1" customWidth="1"/>
    <col min="9240" max="9471" width="8.85546875" style="1"/>
    <col min="9472" max="9472" width="25.42578125" style="1" customWidth="1"/>
    <col min="9473" max="9473" width="32.7109375" style="1" customWidth="1"/>
    <col min="9474" max="9474" width="17.42578125" style="1" customWidth="1"/>
    <col min="9475" max="9475" width="17.28515625" style="1" customWidth="1"/>
    <col min="9476" max="9476" width="23.7109375" style="1" customWidth="1"/>
    <col min="9477" max="9477" width="25.42578125" style="1" customWidth="1"/>
    <col min="9478" max="9478" width="19" style="1" customWidth="1"/>
    <col min="9479" max="9479" width="6.5703125" style="1" customWidth="1"/>
    <col min="9480" max="9495" width="0" style="1" hidden="1" customWidth="1"/>
    <col min="9496" max="9727" width="8.85546875" style="1"/>
    <col min="9728" max="9728" width="25.42578125" style="1" customWidth="1"/>
    <col min="9729" max="9729" width="32.7109375" style="1" customWidth="1"/>
    <col min="9730" max="9730" width="17.42578125" style="1" customWidth="1"/>
    <col min="9731" max="9731" width="17.28515625" style="1" customWidth="1"/>
    <col min="9732" max="9732" width="23.7109375" style="1" customWidth="1"/>
    <col min="9733" max="9733" width="25.42578125" style="1" customWidth="1"/>
    <col min="9734" max="9734" width="19" style="1" customWidth="1"/>
    <col min="9735" max="9735" width="6.5703125" style="1" customWidth="1"/>
    <col min="9736" max="9751" width="0" style="1" hidden="1" customWidth="1"/>
    <col min="9752" max="9983" width="8.85546875" style="1"/>
    <col min="9984" max="9984" width="25.42578125" style="1" customWidth="1"/>
    <col min="9985" max="9985" width="32.7109375" style="1" customWidth="1"/>
    <col min="9986" max="9986" width="17.42578125" style="1" customWidth="1"/>
    <col min="9987" max="9987" width="17.28515625" style="1" customWidth="1"/>
    <col min="9988" max="9988" width="23.7109375" style="1" customWidth="1"/>
    <col min="9989" max="9989" width="25.42578125" style="1" customWidth="1"/>
    <col min="9990" max="9990" width="19" style="1" customWidth="1"/>
    <col min="9991" max="9991" width="6.5703125" style="1" customWidth="1"/>
    <col min="9992" max="10007" width="0" style="1" hidden="1" customWidth="1"/>
    <col min="10008" max="10239" width="8.85546875" style="1"/>
    <col min="10240" max="10240" width="25.42578125" style="1" customWidth="1"/>
    <col min="10241" max="10241" width="32.7109375" style="1" customWidth="1"/>
    <col min="10242" max="10242" width="17.42578125" style="1" customWidth="1"/>
    <col min="10243" max="10243" width="17.28515625" style="1" customWidth="1"/>
    <col min="10244" max="10244" width="23.7109375" style="1" customWidth="1"/>
    <col min="10245" max="10245" width="25.42578125" style="1" customWidth="1"/>
    <col min="10246" max="10246" width="19" style="1" customWidth="1"/>
    <col min="10247" max="10247" width="6.5703125" style="1" customWidth="1"/>
    <col min="10248" max="10263" width="0" style="1" hidden="1" customWidth="1"/>
    <col min="10264" max="10495" width="8.85546875" style="1"/>
    <col min="10496" max="10496" width="25.42578125" style="1" customWidth="1"/>
    <col min="10497" max="10497" width="32.7109375" style="1" customWidth="1"/>
    <col min="10498" max="10498" width="17.42578125" style="1" customWidth="1"/>
    <col min="10499" max="10499" width="17.28515625" style="1" customWidth="1"/>
    <col min="10500" max="10500" width="23.7109375" style="1" customWidth="1"/>
    <col min="10501" max="10501" width="25.42578125" style="1" customWidth="1"/>
    <col min="10502" max="10502" width="19" style="1" customWidth="1"/>
    <col min="10503" max="10503" width="6.5703125" style="1" customWidth="1"/>
    <col min="10504" max="10519" width="0" style="1" hidden="1" customWidth="1"/>
    <col min="10520" max="10751" width="8.85546875" style="1"/>
    <col min="10752" max="10752" width="25.42578125" style="1" customWidth="1"/>
    <col min="10753" max="10753" width="32.7109375" style="1" customWidth="1"/>
    <col min="10754" max="10754" width="17.42578125" style="1" customWidth="1"/>
    <col min="10755" max="10755" width="17.28515625" style="1" customWidth="1"/>
    <col min="10756" max="10756" width="23.7109375" style="1" customWidth="1"/>
    <col min="10757" max="10757" width="25.42578125" style="1" customWidth="1"/>
    <col min="10758" max="10758" width="19" style="1" customWidth="1"/>
    <col min="10759" max="10759" width="6.5703125" style="1" customWidth="1"/>
    <col min="10760" max="10775" width="0" style="1" hidden="1" customWidth="1"/>
    <col min="10776" max="11007" width="8.85546875" style="1"/>
    <col min="11008" max="11008" width="25.42578125" style="1" customWidth="1"/>
    <col min="11009" max="11009" width="32.7109375" style="1" customWidth="1"/>
    <col min="11010" max="11010" width="17.42578125" style="1" customWidth="1"/>
    <col min="11011" max="11011" width="17.28515625" style="1" customWidth="1"/>
    <col min="11012" max="11012" width="23.7109375" style="1" customWidth="1"/>
    <col min="11013" max="11013" width="25.42578125" style="1" customWidth="1"/>
    <col min="11014" max="11014" width="19" style="1" customWidth="1"/>
    <col min="11015" max="11015" width="6.5703125" style="1" customWidth="1"/>
    <col min="11016" max="11031" width="0" style="1" hidden="1" customWidth="1"/>
    <col min="11032" max="11263" width="8.85546875" style="1"/>
    <col min="11264" max="11264" width="25.42578125" style="1" customWidth="1"/>
    <col min="11265" max="11265" width="32.7109375" style="1" customWidth="1"/>
    <col min="11266" max="11266" width="17.42578125" style="1" customWidth="1"/>
    <col min="11267" max="11267" width="17.28515625" style="1" customWidth="1"/>
    <col min="11268" max="11268" width="23.7109375" style="1" customWidth="1"/>
    <col min="11269" max="11269" width="25.42578125" style="1" customWidth="1"/>
    <col min="11270" max="11270" width="19" style="1" customWidth="1"/>
    <col min="11271" max="11271" width="6.5703125" style="1" customWidth="1"/>
    <col min="11272" max="11287" width="0" style="1" hidden="1" customWidth="1"/>
    <col min="11288" max="11519" width="8.85546875" style="1"/>
    <col min="11520" max="11520" width="25.42578125" style="1" customWidth="1"/>
    <col min="11521" max="11521" width="32.7109375" style="1" customWidth="1"/>
    <col min="11522" max="11522" width="17.42578125" style="1" customWidth="1"/>
    <col min="11523" max="11523" width="17.28515625" style="1" customWidth="1"/>
    <col min="11524" max="11524" width="23.7109375" style="1" customWidth="1"/>
    <col min="11525" max="11525" width="25.42578125" style="1" customWidth="1"/>
    <col min="11526" max="11526" width="19" style="1" customWidth="1"/>
    <col min="11527" max="11527" width="6.5703125" style="1" customWidth="1"/>
    <col min="11528" max="11543" width="0" style="1" hidden="1" customWidth="1"/>
    <col min="11544" max="11775" width="8.85546875" style="1"/>
    <col min="11776" max="11776" width="25.42578125" style="1" customWidth="1"/>
    <col min="11777" max="11777" width="32.7109375" style="1" customWidth="1"/>
    <col min="11778" max="11778" width="17.42578125" style="1" customWidth="1"/>
    <col min="11779" max="11779" width="17.28515625" style="1" customWidth="1"/>
    <col min="11780" max="11780" width="23.7109375" style="1" customWidth="1"/>
    <col min="11781" max="11781" width="25.42578125" style="1" customWidth="1"/>
    <col min="11782" max="11782" width="19" style="1" customWidth="1"/>
    <col min="11783" max="11783" width="6.5703125" style="1" customWidth="1"/>
    <col min="11784" max="11799" width="0" style="1" hidden="1" customWidth="1"/>
    <col min="11800" max="12031" width="8.85546875" style="1"/>
    <col min="12032" max="12032" width="25.42578125" style="1" customWidth="1"/>
    <col min="12033" max="12033" width="32.7109375" style="1" customWidth="1"/>
    <col min="12034" max="12034" width="17.42578125" style="1" customWidth="1"/>
    <col min="12035" max="12035" width="17.28515625" style="1" customWidth="1"/>
    <col min="12036" max="12036" width="23.7109375" style="1" customWidth="1"/>
    <col min="12037" max="12037" width="25.42578125" style="1" customWidth="1"/>
    <col min="12038" max="12038" width="19" style="1" customWidth="1"/>
    <col min="12039" max="12039" width="6.5703125" style="1" customWidth="1"/>
    <col min="12040" max="12055" width="0" style="1" hidden="1" customWidth="1"/>
    <col min="12056" max="12287" width="8.85546875" style="1"/>
    <col min="12288" max="12288" width="25.42578125" style="1" customWidth="1"/>
    <col min="12289" max="12289" width="32.7109375" style="1" customWidth="1"/>
    <col min="12290" max="12290" width="17.42578125" style="1" customWidth="1"/>
    <col min="12291" max="12291" width="17.28515625" style="1" customWidth="1"/>
    <col min="12292" max="12292" width="23.7109375" style="1" customWidth="1"/>
    <col min="12293" max="12293" width="25.42578125" style="1" customWidth="1"/>
    <col min="12294" max="12294" width="19" style="1" customWidth="1"/>
    <col min="12295" max="12295" width="6.5703125" style="1" customWidth="1"/>
    <col min="12296" max="12311" width="0" style="1" hidden="1" customWidth="1"/>
    <col min="12312" max="12543" width="8.85546875" style="1"/>
    <col min="12544" max="12544" width="25.42578125" style="1" customWidth="1"/>
    <col min="12545" max="12545" width="32.7109375" style="1" customWidth="1"/>
    <col min="12546" max="12546" width="17.42578125" style="1" customWidth="1"/>
    <col min="12547" max="12547" width="17.28515625" style="1" customWidth="1"/>
    <col min="12548" max="12548" width="23.7109375" style="1" customWidth="1"/>
    <col min="12549" max="12549" width="25.42578125" style="1" customWidth="1"/>
    <col min="12550" max="12550" width="19" style="1" customWidth="1"/>
    <col min="12551" max="12551" width="6.5703125" style="1" customWidth="1"/>
    <col min="12552" max="12567" width="0" style="1" hidden="1" customWidth="1"/>
    <col min="12568" max="12799" width="8.85546875" style="1"/>
    <col min="12800" max="12800" width="25.42578125" style="1" customWidth="1"/>
    <col min="12801" max="12801" width="32.7109375" style="1" customWidth="1"/>
    <col min="12802" max="12802" width="17.42578125" style="1" customWidth="1"/>
    <col min="12803" max="12803" width="17.28515625" style="1" customWidth="1"/>
    <col min="12804" max="12804" width="23.7109375" style="1" customWidth="1"/>
    <col min="12805" max="12805" width="25.42578125" style="1" customWidth="1"/>
    <col min="12806" max="12806" width="19" style="1" customWidth="1"/>
    <col min="12807" max="12807" width="6.5703125" style="1" customWidth="1"/>
    <col min="12808" max="12823" width="0" style="1" hidden="1" customWidth="1"/>
    <col min="12824" max="13055" width="8.85546875" style="1"/>
    <col min="13056" max="13056" width="25.42578125" style="1" customWidth="1"/>
    <col min="13057" max="13057" width="32.7109375" style="1" customWidth="1"/>
    <col min="13058" max="13058" width="17.42578125" style="1" customWidth="1"/>
    <col min="13059" max="13059" width="17.28515625" style="1" customWidth="1"/>
    <col min="13060" max="13060" width="23.7109375" style="1" customWidth="1"/>
    <col min="13061" max="13061" width="25.42578125" style="1" customWidth="1"/>
    <col min="13062" max="13062" width="19" style="1" customWidth="1"/>
    <col min="13063" max="13063" width="6.5703125" style="1" customWidth="1"/>
    <col min="13064" max="13079" width="0" style="1" hidden="1" customWidth="1"/>
    <col min="13080" max="13311" width="8.85546875" style="1"/>
    <col min="13312" max="13312" width="25.42578125" style="1" customWidth="1"/>
    <col min="13313" max="13313" width="32.7109375" style="1" customWidth="1"/>
    <col min="13314" max="13314" width="17.42578125" style="1" customWidth="1"/>
    <col min="13315" max="13315" width="17.28515625" style="1" customWidth="1"/>
    <col min="13316" max="13316" width="23.7109375" style="1" customWidth="1"/>
    <col min="13317" max="13317" width="25.42578125" style="1" customWidth="1"/>
    <col min="13318" max="13318" width="19" style="1" customWidth="1"/>
    <col min="13319" max="13319" width="6.5703125" style="1" customWidth="1"/>
    <col min="13320" max="13335" width="0" style="1" hidden="1" customWidth="1"/>
    <col min="13336" max="13567" width="8.85546875" style="1"/>
    <col min="13568" max="13568" width="25.42578125" style="1" customWidth="1"/>
    <col min="13569" max="13569" width="32.7109375" style="1" customWidth="1"/>
    <col min="13570" max="13570" width="17.42578125" style="1" customWidth="1"/>
    <col min="13571" max="13571" width="17.28515625" style="1" customWidth="1"/>
    <col min="13572" max="13572" width="23.7109375" style="1" customWidth="1"/>
    <col min="13573" max="13573" width="25.42578125" style="1" customWidth="1"/>
    <col min="13574" max="13574" width="19" style="1" customWidth="1"/>
    <col min="13575" max="13575" width="6.5703125" style="1" customWidth="1"/>
    <col min="13576" max="13591" width="0" style="1" hidden="1" customWidth="1"/>
    <col min="13592" max="13823" width="8.85546875" style="1"/>
    <col min="13824" max="13824" width="25.42578125" style="1" customWidth="1"/>
    <col min="13825" max="13825" width="32.7109375" style="1" customWidth="1"/>
    <col min="13826" max="13826" width="17.42578125" style="1" customWidth="1"/>
    <col min="13827" max="13827" width="17.28515625" style="1" customWidth="1"/>
    <col min="13828" max="13828" width="23.7109375" style="1" customWidth="1"/>
    <col min="13829" max="13829" width="25.42578125" style="1" customWidth="1"/>
    <col min="13830" max="13830" width="19" style="1" customWidth="1"/>
    <col min="13831" max="13831" width="6.5703125" style="1" customWidth="1"/>
    <col min="13832" max="13847" width="0" style="1" hidden="1" customWidth="1"/>
    <col min="13848" max="14079" width="8.85546875" style="1"/>
    <col min="14080" max="14080" width="25.42578125" style="1" customWidth="1"/>
    <col min="14081" max="14081" width="32.7109375" style="1" customWidth="1"/>
    <col min="14082" max="14082" width="17.42578125" style="1" customWidth="1"/>
    <col min="14083" max="14083" width="17.28515625" style="1" customWidth="1"/>
    <col min="14084" max="14084" width="23.7109375" style="1" customWidth="1"/>
    <col min="14085" max="14085" width="25.42578125" style="1" customWidth="1"/>
    <col min="14086" max="14086" width="19" style="1" customWidth="1"/>
    <col min="14087" max="14087" width="6.5703125" style="1" customWidth="1"/>
    <col min="14088" max="14103" width="0" style="1" hidden="1" customWidth="1"/>
    <col min="14104" max="14335" width="8.85546875" style="1"/>
    <col min="14336" max="14336" width="25.42578125" style="1" customWidth="1"/>
    <col min="14337" max="14337" width="32.7109375" style="1" customWidth="1"/>
    <col min="14338" max="14338" width="17.42578125" style="1" customWidth="1"/>
    <col min="14339" max="14339" width="17.28515625" style="1" customWidth="1"/>
    <col min="14340" max="14340" width="23.7109375" style="1" customWidth="1"/>
    <col min="14341" max="14341" width="25.42578125" style="1" customWidth="1"/>
    <col min="14342" max="14342" width="19" style="1" customWidth="1"/>
    <col min="14343" max="14343" width="6.5703125" style="1" customWidth="1"/>
    <col min="14344" max="14359" width="0" style="1" hidden="1" customWidth="1"/>
    <col min="14360" max="14591" width="8.85546875" style="1"/>
    <col min="14592" max="14592" width="25.42578125" style="1" customWidth="1"/>
    <col min="14593" max="14593" width="32.7109375" style="1" customWidth="1"/>
    <col min="14594" max="14594" width="17.42578125" style="1" customWidth="1"/>
    <col min="14595" max="14595" width="17.28515625" style="1" customWidth="1"/>
    <col min="14596" max="14596" width="23.7109375" style="1" customWidth="1"/>
    <col min="14597" max="14597" width="25.42578125" style="1" customWidth="1"/>
    <col min="14598" max="14598" width="19" style="1" customWidth="1"/>
    <col min="14599" max="14599" width="6.5703125" style="1" customWidth="1"/>
    <col min="14600" max="14615" width="0" style="1" hidden="1" customWidth="1"/>
    <col min="14616" max="14847" width="8.85546875" style="1"/>
    <col min="14848" max="14848" width="25.42578125" style="1" customWidth="1"/>
    <col min="14849" max="14849" width="32.7109375" style="1" customWidth="1"/>
    <col min="14850" max="14850" width="17.42578125" style="1" customWidth="1"/>
    <col min="14851" max="14851" width="17.28515625" style="1" customWidth="1"/>
    <col min="14852" max="14852" width="23.7109375" style="1" customWidth="1"/>
    <col min="14853" max="14853" width="25.42578125" style="1" customWidth="1"/>
    <col min="14854" max="14854" width="19" style="1" customWidth="1"/>
    <col min="14855" max="14855" width="6.5703125" style="1" customWidth="1"/>
    <col min="14856" max="14871" width="0" style="1" hidden="1" customWidth="1"/>
    <col min="14872" max="15103" width="8.85546875" style="1"/>
    <col min="15104" max="15104" width="25.42578125" style="1" customWidth="1"/>
    <col min="15105" max="15105" width="32.7109375" style="1" customWidth="1"/>
    <col min="15106" max="15106" width="17.42578125" style="1" customWidth="1"/>
    <col min="15107" max="15107" width="17.28515625" style="1" customWidth="1"/>
    <col min="15108" max="15108" width="23.7109375" style="1" customWidth="1"/>
    <col min="15109" max="15109" width="25.42578125" style="1" customWidth="1"/>
    <col min="15110" max="15110" width="19" style="1" customWidth="1"/>
    <col min="15111" max="15111" width="6.5703125" style="1" customWidth="1"/>
    <col min="15112" max="15127" width="0" style="1" hidden="1" customWidth="1"/>
    <col min="15128" max="15359" width="8.85546875" style="1"/>
    <col min="15360" max="15360" width="25.42578125" style="1" customWidth="1"/>
    <col min="15361" max="15361" width="32.7109375" style="1" customWidth="1"/>
    <col min="15362" max="15362" width="17.42578125" style="1" customWidth="1"/>
    <col min="15363" max="15363" width="17.28515625" style="1" customWidth="1"/>
    <col min="15364" max="15364" width="23.7109375" style="1" customWidth="1"/>
    <col min="15365" max="15365" width="25.42578125" style="1" customWidth="1"/>
    <col min="15366" max="15366" width="19" style="1" customWidth="1"/>
    <col min="15367" max="15367" width="6.5703125" style="1" customWidth="1"/>
    <col min="15368" max="15383" width="0" style="1" hidden="1" customWidth="1"/>
    <col min="15384" max="15615" width="8.85546875" style="1"/>
    <col min="15616" max="15616" width="25.42578125" style="1" customWidth="1"/>
    <col min="15617" max="15617" width="32.7109375" style="1" customWidth="1"/>
    <col min="15618" max="15618" width="17.42578125" style="1" customWidth="1"/>
    <col min="15619" max="15619" width="17.28515625" style="1" customWidth="1"/>
    <col min="15620" max="15620" width="23.7109375" style="1" customWidth="1"/>
    <col min="15621" max="15621" width="25.42578125" style="1" customWidth="1"/>
    <col min="15622" max="15622" width="19" style="1" customWidth="1"/>
    <col min="15623" max="15623" width="6.5703125" style="1" customWidth="1"/>
    <col min="15624" max="15639" width="0" style="1" hidden="1" customWidth="1"/>
    <col min="15640" max="15871" width="8.85546875" style="1"/>
    <col min="15872" max="15872" width="25.42578125" style="1" customWidth="1"/>
    <col min="15873" max="15873" width="32.7109375" style="1" customWidth="1"/>
    <col min="15874" max="15874" width="17.42578125" style="1" customWidth="1"/>
    <col min="15875" max="15875" width="17.28515625" style="1" customWidth="1"/>
    <col min="15876" max="15876" width="23.7109375" style="1" customWidth="1"/>
    <col min="15877" max="15877" width="25.42578125" style="1" customWidth="1"/>
    <col min="15878" max="15878" width="19" style="1" customWidth="1"/>
    <col min="15879" max="15879" width="6.5703125" style="1" customWidth="1"/>
    <col min="15880" max="15895" width="0" style="1" hidden="1" customWidth="1"/>
    <col min="15896" max="16127" width="8.85546875" style="1"/>
    <col min="16128" max="16128" width="25.42578125" style="1" customWidth="1"/>
    <col min="16129" max="16129" width="32.7109375" style="1" customWidth="1"/>
    <col min="16130" max="16130" width="17.42578125" style="1" customWidth="1"/>
    <col min="16131" max="16131" width="17.28515625" style="1" customWidth="1"/>
    <col min="16132" max="16132" width="23.7109375" style="1" customWidth="1"/>
    <col min="16133" max="16133" width="25.42578125" style="1" customWidth="1"/>
    <col min="16134" max="16134" width="19" style="1" customWidth="1"/>
    <col min="16135" max="16135" width="6.5703125" style="1" customWidth="1"/>
    <col min="16136" max="16151" width="0" style="1" hidden="1" customWidth="1"/>
    <col min="16152" max="16384" width="8.85546875" style="1"/>
  </cols>
  <sheetData>
    <row r="1" spans="2:22" ht="42.75" customHeight="1" thickBot="1" x14ac:dyDescent="0.25">
      <c r="B1" s="277" t="s">
        <v>102</v>
      </c>
      <c r="C1" s="278"/>
      <c r="D1" s="278"/>
      <c r="E1" s="145" t="s">
        <v>132</v>
      </c>
      <c r="F1" s="146" t="str">
        <f>K11</f>
        <v>July</v>
      </c>
      <c r="G1" s="146">
        <f>K10</f>
        <v>2025</v>
      </c>
      <c r="H1" s="147"/>
      <c r="I1" s="144"/>
      <c r="J1" s="143" t="s">
        <v>131</v>
      </c>
      <c r="K1" s="143"/>
      <c r="L1" s="143"/>
      <c r="M1" s="141"/>
      <c r="N1" s="141"/>
      <c r="O1" s="141"/>
      <c r="P1" s="142"/>
      <c r="Q1" s="142"/>
      <c r="R1" s="142"/>
      <c r="S1" s="142"/>
      <c r="T1" s="141"/>
      <c r="U1" s="141"/>
    </row>
    <row r="2" spans="2:22" ht="8.25" customHeight="1" thickBot="1" x14ac:dyDescent="0.25">
      <c r="B2" s="140"/>
      <c r="C2" s="134"/>
      <c r="D2" s="134"/>
      <c r="E2" s="134"/>
      <c r="F2" s="134"/>
      <c r="G2" s="134"/>
      <c r="H2" s="134"/>
      <c r="I2" s="46"/>
    </row>
    <row r="3" spans="2:22" ht="20.25" customHeight="1" x14ac:dyDescent="0.2">
      <c r="B3" s="139" t="s">
        <v>130</v>
      </c>
      <c r="C3" s="279" t="s">
        <v>129</v>
      </c>
      <c r="D3" s="279"/>
      <c r="E3" s="279"/>
      <c r="F3" s="138" t="s">
        <v>128</v>
      </c>
      <c r="G3" s="279" t="s">
        <v>127</v>
      </c>
      <c r="H3" s="280"/>
      <c r="I3" s="46"/>
    </row>
    <row r="4" spans="2:22" ht="62.25" customHeight="1" thickBot="1" x14ac:dyDescent="0.25">
      <c r="B4" s="137" t="s">
        <v>126</v>
      </c>
      <c r="C4" s="281" t="s">
        <v>125</v>
      </c>
      <c r="D4" s="282"/>
      <c r="E4" s="282"/>
      <c r="F4" s="159" t="s">
        <v>133</v>
      </c>
      <c r="G4" s="282" t="s">
        <v>134</v>
      </c>
      <c r="H4" s="283"/>
      <c r="I4" s="135"/>
    </row>
    <row r="5" spans="2:22" ht="20.25" customHeight="1" thickBot="1" x14ac:dyDescent="0.25">
      <c r="B5" s="134"/>
      <c r="C5" s="134"/>
      <c r="D5" s="134"/>
      <c r="E5" s="134"/>
      <c r="F5" s="134"/>
      <c r="G5" s="134"/>
      <c r="H5" s="134"/>
      <c r="I5" s="46"/>
    </row>
    <row r="6" spans="2:22" ht="24" customHeight="1" x14ac:dyDescent="0.2">
      <c r="B6" s="284" t="s">
        <v>124</v>
      </c>
      <c r="C6" s="284"/>
      <c r="D6" s="284"/>
      <c r="E6" s="284"/>
      <c r="F6" s="285" t="str">
        <f>CONCATENATE(F1," 1, ",G1)</f>
        <v>July 1, 2025</v>
      </c>
      <c r="G6" s="285" t="e">
        <f>CONCATENATE(#REF!," 1, ",#REF!)</f>
        <v>#REF!</v>
      </c>
      <c r="H6" s="148"/>
      <c r="I6" s="46"/>
      <c r="M6" s="260" t="s">
        <v>123</v>
      </c>
      <c r="N6" s="184"/>
      <c r="P6" s="265" t="s">
        <v>122</v>
      </c>
      <c r="Q6" s="266"/>
      <c r="R6" s="266"/>
      <c r="S6" s="267"/>
      <c r="V6" s="4"/>
    </row>
    <row r="7" spans="2:22" ht="24" customHeight="1" thickBot="1" x14ac:dyDescent="0.25">
      <c r="B7" s="271" t="s">
        <v>135</v>
      </c>
      <c r="C7" s="271"/>
      <c r="D7" s="271"/>
      <c r="E7" s="271"/>
      <c r="F7" s="125">
        <v>593</v>
      </c>
      <c r="G7" s="5" t="s">
        <v>105</v>
      </c>
      <c r="H7" s="5"/>
      <c r="I7" s="124"/>
      <c r="M7" s="261"/>
      <c r="N7" s="262"/>
      <c r="P7" s="268"/>
      <c r="Q7" s="269"/>
      <c r="R7" s="269"/>
      <c r="S7" s="270"/>
    </row>
    <row r="8" spans="2:22" ht="24" customHeight="1" thickBot="1" x14ac:dyDescent="0.25">
      <c r="B8" s="219" t="s">
        <v>136</v>
      </c>
      <c r="C8" s="219"/>
      <c r="D8" s="219"/>
      <c r="E8" s="219"/>
      <c r="F8" s="219"/>
      <c r="G8" s="219"/>
      <c r="H8" s="219"/>
      <c r="I8" s="121"/>
      <c r="M8" s="263"/>
      <c r="N8" s="264"/>
      <c r="P8" s="272" t="s">
        <v>118</v>
      </c>
      <c r="Q8" s="273"/>
      <c r="R8" s="273"/>
      <c r="S8" s="274"/>
      <c r="U8" s="133" t="s">
        <v>121</v>
      </c>
    </row>
    <row r="9" spans="2:22" ht="24" customHeight="1" thickBot="1" x14ac:dyDescent="0.25">
      <c r="B9" s="219" t="s">
        <v>120</v>
      </c>
      <c r="C9" s="219"/>
      <c r="D9" s="219"/>
      <c r="E9" s="219"/>
      <c r="F9" s="219"/>
      <c r="G9" s="219"/>
      <c r="H9" s="219"/>
      <c r="I9" s="121"/>
      <c r="J9" s="275" t="s">
        <v>119</v>
      </c>
      <c r="K9" s="276"/>
      <c r="L9" s="132"/>
      <c r="M9" s="103" t="s">
        <v>118</v>
      </c>
      <c r="N9" s="101">
        <v>2025</v>
      </c>
      <c r="P9" s="131" t="s">
        <v>117</v>
      </c>
      <c r="Q9" s="130" t="s">
        <v>116</v>
      </c>
      <c r="R9" s="130" t="s">
        <v>115</v>
      </c>
      <c r="S9" s="130" t="s">
        <v>114</v>
      </c>
      <c r="U9" s="129" t="s">
        <v>113</v>
      </c>
    </row>
    <row r="10" spans="2:22" ht="24" customHeight="1" thickBot="1" x14ac:dyDescent="0.25">
      <c r="B10" s="237" t="s">
        <v>112</v>
      </c>
      <c r="C10" s="237"/>
      <c r="D10" s="253" t="str">
        <f>CONCATENATE("The ",F1," ",G1," Average is")</f>
        <v>The July 2025 Average is</v>
      </c>
      <c r="E10" s="253"/>
      <c r="F10" s="253"/>
      <c r="G10" s="149">
        <f>K15</f>
        <v>646</v>
      </c>
      <c r="H10" s="150" t="s">
        <v>111</v>
      </c>
      <c r="I10" s="128"/>
      <c r="J10" s="120" t="s">
        <v>110</v>
      </c>
      <c r="K10" s="126">
        <v>2025</v>
      </c>
      <c r="M10" s="65" t="s">
        <v>85</v>
      </c>
      <c r="N10" s="101" t="s">
        <v>84</v>
      </c>
      <c r="P10" s="231">
        <v>45748</v>
      </c>
      <c r="Q10" s="234">
        <v>485.56</v>
      </c>
      <c r="R10" s="93">
        <v>45839</v>
      </c>
      <c r="S10" s="254">
        <v>45627</v>
      </c>
      <c r="U10" s="123" t="s">
        <v>109</v>
      </c>
    </row>
    <row r="11" spans="2:22" ht="24" customHeight="1" thickBot="1" x14ac:dyDescent="0.25">
      <c r="B11" s="257" t="s">
        <v>108</v>
      </c>
      <c r="C11" s="257"/>
      <c r="D11" s="257"/>
      <c r="E11" s="257"/>
      <c r="F11" s="257"/>
      <c r="G11" s="257"/>
      <c r="H11" s="257"/>
      <c r="I11" s="127"/>
      <c r="J11" s="120" t="s">
        <v>107</v>
      </c>
      <c r="K11" s="126" t="s">
        <v>67</v>
      </c>
      <c r="M11" s="65" t="s">
        <v>81</v>
      </c>
      <c r="N11" s="64" t="s">
        <v>5</v>
      </c>
      <c r="P11" s="232"/>
      <c r="Q11" s="235"/>
      <c r="R11" s="92">
        <v>45870</v>
      </c>
      <c r="S11" s="255"/>
      <c r="U11" s="123" t="s">
        <v>106</v>
      </c>
    </row>
    <row r="12" spans="2:22" ht="24" customHeight="1" thickBot="1" x14ac:dyDescent="0.25">
      <c r="B12" s="219" t="s">
        <v>137</v>
      </c>
      <c r="C12" s="219"/>
      <c r="D12" s="219"/>
      <c r="E12" s="219"/>
      <c r="F12" s="125">
        <v>593</v>
      </c>
      <c r="G12" s="5" t="s">
        <v>105</v>
      </c>
      <c r="I12" s="124"/>
      <c r="J12" s="114"/>
      <c r="K12" s="113"/>
      <c r="M12" s="65" t="s">
        <v>80</v>
      </c>
      <c r="N12" s="64" t="s">
        <v>5</v>
      </c>
      <c r="P12" s="233"/>
      <c r="Q12" s="236"/>
      <c r="R12" s="92">
        <v>45901</v>
      </c>
      <c r="S12" s="255"/>
      <c r="U12" s="123" t="s">
        <v>104</v>
      </c>
    </row>
    <row r="13" spans="2:22" ht="24" customHeight="1" thickBot="1" x14ac:dyDescent="0.25">
      <c r="B13" s="219" t="s">
        <v>103</v>
      </c>
      <c r="C13" s="219"/>
      <c r="D13" s="219"/>
      <c r="E13" s="219"/>
      <c r="F13" s="219"/>
      <c r="G13" s="219"/>
      <c r="H13" s="219"/>
      <c r="I13" s="121"/>
      <c r="J13" s="258" t="s">
        <v>102</v>
      </c>
      <c r="K13" s="259"/>
      <c r="M13" s="65" t="s">
        <v>78</v>
      </c>
      <c r="N13" s="64" t="s">
        <v>5</v>
      </c>
      <c r="P13" s="231">
        <v>45839</v>
      </c>
      <c r="Q13" s="234"/>
      <c r="R13" s="93">
        <v>45931</v>
      </c>
      <c r="S13" s="255"/>
      <c r="U13" s="122" t="s">
        <v>101</v>
      </c>
    </row>
    <row r="14" spans="2:22" ht="24" customHeight="1" thickBot="1" x14ac:dyDescent="0.25">
      <c r="B14" s="219"/>
      <c r="C14" s="219"/>
      <c r="D14" s="219"/>
      <c r="E14" s="219"/>
      <c r="F14" s="219"/>
      <c r="G14" s="219"/>
      <c r="H14" s="219"/>
      <c r="I14" s="121"/>
      <c r="J14" s="120" t="s">
        <v>100</v>
      </c>
      <c r="K14" s="119">
        <v>593</v>
      </c>
      <c r="M14" s="65" t="s">
        <v>75</v>
      </c>
      <c r="N14" s="64">
        <v>621</v>
      </c>
      <c r="P14" s="232"/>
      <c r="Q14" s="235"/>
      <c r="R14" s="92">
        <v>45962</v>
      </c>
      <c r="S14" s="255"/>
    </row>
    <row r="15" spans="2:22" ht="56.25" customHeight="1" thickBot="1" x14ac:dyDescent="0.25">
      <c r="B15" s="248" t="s">
        <v>141</v>
      </c>
      <c r="C15" s="249"/>
      <c r="D15" s="249"/>
      <c r="E15" s="249"/>
      <c r="F15" s="249"/>
      <c r="G15" s="249"/>
      <c r="H15" s="250"/>
      <c r="I15" s="118"/>
      <c r="J15" s="117" t="s">
        <v>99</v>
      </c>
      <c r="K15" s="116">
        <v>646</v>
      </c>
      <c r="M15" s="65" t="s">
        <v>73</v>
      </c>
      <c r="N15" s="64">
        <v>626</v>
      </c>
      <c r="P15" s="233"/>
      <c r="Q15" s="236"/>
      <c r="R15" s="92">
        <v>45992</v>
      </c>
      <c r="S15" s="255"/>
    </row>
    <row r="16" spans="2:22" ht="24" customHeight="1" thickBot="1" x14ac:dyDescent="0.25">
      <c r="B16" s="251" t="s">
        <v>142</v>
      </c>
      <c r="C16" s="252"/>
      <c r="D16" s="252"/>
      <c r="E16" s="252"/>
      <c r="F16" s="252"/>
      <c r="G16" s="252"/>
      <c r="H16" s="252"/>
      <c r="I16" s="115"/>
      <c r="J16" s="114"/>
      <c r="K16" s="113"/>
      <c r="M16" s="65" t="s">
        <v>70</v>
      </c>
      <c r="N16" s="64">
        <v>632</v>
      </c>
      <c r="P16" s="231">
        <v>45931</v>
      </c>
      <c r="Q16" s="234"/>
      <c r="R16" s="93">
        <v>46023</v>
      </c>
      <c r="S16" s="255"/>
      <c r="U16" s="100"/>
    </row>
    <row r="17" spans="2:21" ht="40.5" customHeight="1" thickBot="1" x14ac:dyDescent="0.25">
      <c r="B17" s="228" t="s">
        <v>98</v>
      </c>
      <c r="C17" s="229"/>
      <c r="D17" s="229"/>
      <c r="E17" s="229"/>
      <c r="F17" s="229"/>
      <c r="G17" s="229"/>
      <c r="H17" s="230"/>
      <c r="I17" s="46"/>
      <c r="J17" s="112" t="s">
        <v>97</v>
      </c>
      <c r="K17" s="111">
        <v>45748</v>
      </c>
      <c r="M17" s="65" t="s">
        <v>67</v>
      </c>
      <c r="N17" s="64">
        <v>646</v>
      </c>
      <c r="P17" s="233"/>
      <c r="Q17" s="236"/>
      <c r="R17" s="92">
        <v>46082</v>
      </c>
      <c r="S17" s="255"/>
      <c r="U17" s="100"/>
    </row>
    <row r="18" spans="2:21" ht="56.25" customHeight="1" thickBot="1" x14ac:dyDescent="0.25">
      <c r="B18" s="45" t="s">
        <v>44</v>
      </c>
      <c r="C18" s="44" t="s">
        <v>43</v>
      </c>
      <c r="D18" s="43" t="s">
        <v>42</v>
      </c>
      <c r="E18" s="43" t="s">
        <v>96</v>
      </c>
      <c r="F18" s="43" t="s">
        <v>40</v>
      </c>
      <c r="G18" s="244" t="s">
        <v>39</v>
      </c>
      <c r="H18" s="245"/>
      <c r="I18" s="42"/>
      <c r="J18" s="110" t="s">
        <v>95</v>
      </c>
      <c r="K18" s="109">
        <v>485.56</v>
      </c>
      <c r="M18" s="65" t="s">
        <v>64</v>
      </c>
      <c r="N18" s="64" t="s">
        <v>131</v>
      </c>
      <c r="P18" s="231">
        <v>46023</v>
      </c>
      <c r="Q18" s="234"/>
      <c r="R18" s="93">
        <v>46113</v>
      </c>
      <c r="S18" s="255"/>
      <c r="U18" s="100"/>
    </row>
    <row r="19" spans="2:21" ht="21.75" customHeight="1" thickBot="1" x14ac:dyDescent="0.25">
      <c r="B19" s="73">
        <v>302.01</v>
      </c>
      <c r="C19" s="72" t="s">
        <v>74</v>
      </c>
      <c r="D19" s="71">
        <v>3.75</v>
      </c>
      <c r="E19" s="70">
        <v>0</v>
      </c>
      <c r="F19" s="69">
        <f t="shared" ref="F19:F29" si="0">D19+E19</f>
        <v>3.75</v>
      </c>
      <c r="G19" s="246">
        <f t="shared" ref="G19:G29" si="1">IF((ABS(($K$15-$K$14)*F19/100))&gt;0.1, ($K$15-$K$14)*F19/100, 0)</f>
        <v>1.9875</v>
      </c>
      <c r="H19" s="247" t="e">
        <f>IF((ABS((J15-J14)*E19/100))&gt;0.1, (J15-J14)*E19/100, 0)</f>
        <v>#VALUE!</v>
      </c>
      <c r="I19" s="32"/>
      <c r="J19" s="107" t="s">
        <v>94</v>
      </c>
      <c r="K19" s="108" t="s">
        <v>139</v>
      </c>
      <c r="M19" s="65" t="s">
        <v>61</v>
      </c>
      <c r="N19" s="64"/>
      <c r="P19" s="232"/>
      <c r="Q19" s="235"/>
      <c r="R19" s="92">
        <v>46143</v>
      </c>
      <c r="S19" s="255"/>
      <c r="U19" s="100"/>
    </row>
    <row r="20" spans="2:21" ht="21.75" customHeight="1" thickBot="1" x14ac:dyDescent="0.25">
      <c r="B20" s="38" t="s">
        <v>72</v>
      </c>
      <c r="C20" s="67" t="s">
        <v>71</v>
      </c>
      <c r="D20" s="36">
        <v>6.85</v>
      </c>
      <c r="E20" s="36">
        <v>1</v>
      </c>
      <c r="F20" s="57">
        <f t="shared" si="0"/>
        <v>7.85</v>
      </c>
      <c r="G20" s="238">
        <f t="shared" si="1"/>
        <v>4.1604999999999999</v>
      </c>
      <c r="H20" s="239" t="e">
        <f>IF((ABS((#REF!-J15)*E20/100))&gt;0.1, (#REF!-J15)*E20/100, 0)</f>
        <v>#REF!</v>
      </c>
      <c r="I20" s="32"/>
      <c r="J20" s="107" t="s">
        <v>93</v>
      </c>
      <c r="K20" s="106">
        <v>459.404</v>
      </c>
      <c r="M20" s="65" t="s">
        <v>58</v>
      </c>
      <c r="N20" s="64"/>
      <c r="P20" s="233"/>
      <c r="Q20" s="236"/>
      <c r="R20" s="92">
        <v>46174</v>
      </c>
      <c r="S20" s="255"/>
      <c r="U20" s="100"/>
    </row>
    <row r="21" spans="2:21" ht="21.75" customHeight="1" thickBot="1" x14ac:dyDescent="0.25">
      <c r="B21" s="38" t="s">
        <v>69</v>
      </c>
      <c r="C21" s="67" t="s">
        <v>68</v>
      </c>
      <c r="D21" s="36">
        <v>6.85</v>
      </c>
      <c r="E21" s="36">
        <v>1</v>
      </c>
      <c r="F21" s="57">
        <f t="shared" si="0"/>
        <v>7.85</v>
      </c>
      <c r="G21" s="238">
        <f t="shared" si="1"/>
        <v>4.1604999999999999</v>
      </c>
      <c r="H21" s="239" t="e">
        <f>IF((ABS((#REF!-#REF!)*E21/100))&gt;0.1, (#REF!-#REF!)*E21/100, 0)</f>
        <v>#REF!</v>
      </c>
      <c r="I21" s="32"/>
      <c r="J21" s="105" t="s">
        <v>92</v>
      </c>
      <c r="K21" s="104">
        <v>45839</v>
      </c>
      <c r="L21" s="1"/>
      <c r="M21" s="65" t="s">
        <v>55</v>
      </c>
      <c r="N21" s="64"/>
      <c r="P21" s="231">
        <v>46113</v>
      </c>
      <c r="Q21" s="234"/>
      <c r="R21" s="93">
        <v>46204</v>
      </c>
      <c r="S21" s="255"/>
      <c r="U21" s="100"/>
    </row>
    <row r="22" spans="2:21" ht="22.5" customHeight="1" thickBot="1" x14ac:dyDescent="0.25">
      <c r="B22" s="38" t="s">
        <v>66</v>
      </c>
      <c r="C22" s="67" t="s">
        <v>65</v>
      </c>
      <c r="D22" s="36">
        <v>6.85</v>
      </c>
      <c r="E22" s="36">
        <v>1</v>
      </c>
      <c r="F22" s="57">
        <f t="shared" si="0"/>
        <v>7.85</v>
      </c>
      <c r="G22" s="238">
        <f t="shared" si="1"/>
        <v>4.1604999999999999</v>
      </c>
      <c r="H22" s="239" t="e">
        <f>IF((ABS((#REF!-#REF!)*E22/100))&gt;0.1, (#REF!-#REF!)*E22/100, 0)</f>
        <v>#REF!</v>
      </c>
      <c r="I22" s="32"/>
      <c r="K22" s="1"/>
      <c r="L22" s="1"/>
      <c r="M22" s="60" t="s">
        <v>52</v>
      </c>
      <c r="N22" s="59"/>
      <c r="P22" s="232"/>
      <c r="Q22" s="235"/>
      <c r="R22" s="92">
        <v>46235</v>
      </c>
      <c r="S22" s="255"/>
      <c r="U22" s="100"/>
    </row>
    <row r="23" spans="2:21" ht="21.75" customHeight="1" thickBot="1" x14ac:dyDescent="0.25">
      <c r="B23" s="38" t="s">
        <v>63</v>
      </c>
      <c r="C23" s="67" t="s">
        <v>62</v>
      </c>
      <c r="D23" s="36">
        <v>6.85</v>
      </c>
      <c r="E23" s="36">
        <v>1</v>
      </c>
      <c r="F23" s="57">
        <f t="shared" si="0"/>
        <v>7.85</v>
      </c>
      <c r="G23" s="238">
        <f t="shared" si="1"/>
        <v>4.1604999999999999</v>
      </c>
      <c r="H23" s="239" t="e">
        <f>IF((ABS((#REF!-#REF!)*E23/100))&gt;0.1, (#REF!-#REF!)*E23/100, 0)</f>
        <v>#REF!</v>
      </c>
      <c r="I23" s="32"/>
      <c r="J23" s="1"/>
      <c r="K23" s="1"/>
      <c r="L23" s="1"/>
      <c r="M23" s="103"/>
      <c r="N23" s="102">
        <v>2026</v>
      </c>
      <c r="P23" s="233"/>
      <c r="Q23" s="236"/>
      <c r="R23" s="92">
        <v>46266</v>
      </c>
      <c r="S23" s="255"/>
      <c r="U23" s="100"/>
    </row>
    <row r="24" spans="2:21" ht="21.75" customHeight="1" thickBot="1" x14ac:dyDescent="0.25">
      <c r="B24" s="38" t="s">
        <v>60</v>
      </c>
      <c r="C24" s="67" t="s">
        <v>59</v>
      </c>
      <c r="D24" s="36">
        <v>8.25</v>
      </c>
      <c r="E24" s="36">
        <v>1</v>
      </c>
      <c r="F24" s="57">
        <f t="shared" si="0"/>
        <v>9.25</v>
      </c>
      <c r="G24" s="238">
        <f t="shared" si="1"/>
        <v>4.9024999999999999</v>
      </c>
      <c r="H24" s="239" t="e">
        <f>IF((ABS((#REF!-#REF!)*E24/100))&gt;0.1, (#REF!-#REF!)*E24/100, 0)</f>
        <v>#REF!</v>
      </c>
      <c r="I24" s="32"/>
      <c r="J24" s="1"/>
      <c r="K24" s="1"/>
      <c r="L24" s="1"/>
      <c r="M24" s="65" t="s">
        <v>85</v>
      </c>
      <c r="N24" s="101" t="s">
        <v>84</v>
      </c>
      <c r="P24" s="231">
        <v>46204</v>
      </c>
      <c r="Q24" s="234"/>
      <c r="R24" s="93">
        <v>46296</v>
      </c>
      <c r="S24" s="255"/>
      <c r="U24" s="100"/>
    </row>
    <row r="25" spans="2:21" ht="30.75" thickBot="1" x14ac:dyDescent="0.25">
      <c r="B25" s="38" t="s">
        <v>57</v>
      </c>
      <c r="C25" s="58" t="s">
        <v>56</v>
      </c>
      <c r="D25" s="36">
        <v>6.7</v>
      </c>
      <c r="E25" s="66">
        <v>1</v>
      </c>
      <c r="F25" s="57">
        <f t="shared" si="0"/>
        <v>7.7</v>
      </c>
      <c r="G25" s="238">
        <f t="shared" si="1"/>
        <v>4.0810000000000004</v>
      </c>
      <c r="H25" s="239" t="e">
        <f>IF((ABS((#REF!-#REF!)*E25/100))&gt;0.1, (#REF!-#REF!)*E25/100, 0)</f>
        <v>#REF!</v>
      </c>
      <c r="I25" s="32"/>
      <c r="J25" s="1"/>
      <c r="K25" s="1"/>
      <c r="L25" s="1"/>
      <c r="M25" s="65" t="s">
        <v>81</v>
      </c>
      <c r="N25" s="64"/>
      <c r="P25" s="232"/>
      <c r="Q25" s="235"/>
      <c r="R25" s="92">
        <v>46327</v>
      </c>
      <c r="S25" s="255"/>
    </row>
    <row r="26" spans="2:21" ht="30.75" thickBot="1" x14ac:dyDescent="0.25">
      <c r="B26" s="41" t="s">
        <v>54</v>
      </c>
      <c r="C26" s="63" t="s">
        <v>53</v>
      </c>
      <c r="D26" s="39">
        <v>6.2</v>
      </c>
      <c r="E26" s="39">
        <v>1</v>
      </c>
      <c r="F26" s="62">
        <f t="shared" si="0"/>
        <v>7.2</v>
      </c>
      <c r="G26" s="240">
        <f t="shared" si="1"/>
        <v>3.8160000000000003</v>
      </c>
      <c r="H26" s="241" t="e">
        <f>IF((ABS((#REF!-#REF!)*E26/100))&gt;0.1, (#REF!-#REF!)*E26/100, 0)</f>
        <v>#REF!</v>
      </c>
      <c r="I26" s="32"/>
      <c r="J26" s="1"/>
      <c r="K26" s="1"/>
      <c r="L26" s="1"/>
      <c r="M26" s="65" t="s">
        <v>80</v>
      </c>
      <c r="N26" s="64"/>
      <c r="P26" s="233"/>
      <c r="Q26" s="236"/>
      <c r="R26" s="92">
        <v>46357</v>
      </c>
      <c r="S26" s="255"/>
    </row>
    <row r="27" spans="2:21" ht="30.75" thickBot="1" x14ac:dyDescent="0.25">
      <c r="B27" s="38" t="s">
        <v>51</v>
      </c>
      <c r="C27" s="58" t="s">
        <v>50</v>
      </c>
      <c r="D27" s="36">
        <v>5.5</v>
      </c>
      <c r="E27" s="36">
        <v>1</v>
      </c>
      <c r="F27" s="57">
        <f t="shared" si="0"/>
        <v>6.5</v>
      </c>
      <c r="G27" s="238">
        <f t="shared" si="1"/>
        <v>3.4449999999999998</v>
      </c>
      <c r="H27" s="239" t="e">
        <f>IF((ABS((#REF!-#REF!)*E27/100))&gt;0.1, (#REF!-#REF!)*E27/100, 0)</f>
        <v>#REF!</v>
      </c>
      <c r="I27" s="32"/>
      <c r="J27" s="1"/>
      <c r="K27" s="1"/>
      <c r="L27" s="1"/>
      <c r="M27" s="65" t="s">
        <v>78</v>
      </c>
      <c r="N27" s="64"/>
      <c r="P27" s="231">
        <v>46296</v>
      </c>
      <c r="Q27" s="234"/>
      <c r="R27" s="93">
        <v>46388</v>
      </c>
      <c r="S27" s="255"/>
    </row>
    <row r="28" spans="2:21" ht="30.75" thickBot="1" x14ac:dyDescent="0.25">
      <c r="B28" s="38" t="s">
        <v>49</v>
      </c>
      <c r="C28" s="58" t="s">
        <v>48</v>
      </c>
      <c r="D28" s="36">
        <v>4.9000000000000004</v>
      </c>
      <c r="E28" s="36">
        <v>1</v>
      </c>
      <c r="F28" s="57">
        <f t="shared" si="0"/>
        <v>5.9</v>
      </c>
      <c r="G28" s="238">
        <f t="shared" si="1"/>
        <v>3.1270000000000007</v>
      </c>
      <c r="H28" s="239" t="e">
        <f>IF((ABS((#REF!-#REF!)*E28/100))&gt;0.1, (#REF!-#REF!)*E28/100, 0)</f>
        <v>#REF!</v>
      </c>
      <c r="I28" s="32"/>
      <c r="J28" s="1"/>
      <c r="K28" s="1"/>
      <c r="L28" s="1"/>
      <c r="M28" s="65" t="s">
        <v>75</v>
      </c>
      <c r="N28" s="64"/>
      <c r="P28" s="232"/>
      <c r="Q28" s="235"/>
      <c r="R28" s="92">
        <v>46419</v>
      </c>
      <c r="S28" s="255"/>
    </row>
    <row r="29" spans="2:21" ht="30.75" customHeight="1" thickBot="1" x14ac:dyDescent="0.25">
      <c r="B29" s="35" t="s">
        <v>47</v>
      </c>
      <c r="C29" s="55" t="s">
        <v>46</v>
      </c>
      <c r="D29" s="33">
        <v>4.5</v>
      </c>
      <c r="E29" s="54">
        <v>1</v>
      </c>
      <c r="F29" s="53">
        <f t="shared" si="0"/>
        <v>5.5</v>
      </c>
      <c r="G29" s="242">
        <f t="shared" si="1"/>
        <v>2.915</v>
      </c>
      <c r="H29" s="243" t="e">
        <f>IF((ABS((#REF!-#REF!)*E29/100))&gt;0.1, (#REF!-#REF!)*E29/100, 0)</f>
        <v>#REF!</v>
      </c>
      <c r="I29" s="32"/>
      <c r="J29" s="1"/>
      <c r="K29" s="1"/>
      <c r="L29" s="1"/>
      <c r="M29" s="65" t="s">
        <v>73</v>
      </c>
      <c r="N29" s="64"/>
      <c r="P29" s="233"/>
      <c r="Q29" s="236"/>
      <c r="R29" s="92">
        <v>46447</v>
      </c>
      <c r="S29" s="256"/>
    </row>
    <row r="30" spans="2:21" ht="21.75" customHeight="1" thickBot="1" x14ac:dyDescent="0.25">
      <c r="B30" s="99"/>
      <c r="C30" s="98"/>
      <c r="D30" s="97"/>
      <c r="E30" s="96"/>
      <c r="F30" s="95"/>
      <c r="G30" s="94"/>
      <c r="H30" s="94"/>
      <c r="I30" s="32"/>
      <c r="J30" s="1"/>
      <c r="K30" s="1"/>
      <c r="L30" s="1"/>
      <c r="M30" s="65" t="s">
        <v>70</v>
      </c>
      <c r="N30" s="64"/>
      <c r="P30" s="231">
        <v>46388</v>
      </c>
      <c r="Q30" s="234"/>
      <c r="R30" s="93">
        <v>46478</v>
      </c>
      <c r="S30" s="1"/>
    </row>
    <row r="31" spans="2:21" ht="21.75" customHeight="1" thickBot="1" x14ac:dyDescent="0.25">
      <c r="B31" s="237" t="s">
        <v>91</v>
      </c>
      <c r="C31" s="237"/>
      <c r="D31" s="237"/>
      <c r="E31" s="237"/>
      <c r="F31" s="237"/>
      <c r="G31" s="237"/>
      <c r="H31" s="237"/>
      <c r="I31" s="32"/>
      <c r="J31" s="1"/>
      <c r="K31" s="1"/>
      <c r="M31" s="65" t="s">
        <v>67</v>
      </c>
      <c r="N31" s="64"/>
      <c r="P31" s="232"/>
      <c r="Q31" s="235"/>
      <c r="R31" s="92">
        <v>46508</v>
      </c>
    </row>
    <row r="32" spans="2:21" ht="21.75" customHeight="1" thickBot="1" x14ac:dyDescent="0.25">
      <c r="B32" s="219" t="s">
        <v>90</v>
      </c>
      <c r="C32" s="219"/>
      <c r="D32" s="219"/>
      <c r="E32" s="219"/>
      <c r="F32" s="219"/>
      <c r="G32" s="219"/>
      <c r="H32" s="219"/>
      <c r="I32" s="32"/>
      <c r="M32" s="65" t="s">
        <v>64</v>
      </c>
      <c r="N32" s="64"/>
      <c r="P32" s="233"/>
      <c r="Q32" s="236"/>
      <c r="R32" s="92">
        <v>46539</v>
      </c>
    </row>
    <row r="33" spans="2:18" ht="21.75" customHeight="1" x14ac:dyDescent="0.2">
      <c r="B33" s="219" t="s">
        <v>138</v>
      </c>
      <c r="C33" s="219"/>
      <c r="D33" s="219"/>
      <c r="E33" s="219"/>
      <c r="F33" s="219"/>
      <c r="G33" s="219"/>
      <c r="H33" s="219"/>
      <c r="I33" s="32"/>
      <c r="M33" s="65" t="s">
        <v>61</v>
      </c>
      <c r="N33" s="64"/>
      <c r="P33" s="91" t="s">
        <v>140</v>
      </c>
      <c r="Q33" s="91" t="s">
        <v>140</v>
      </c>
      <c r="R33" s="1" t="s">
        <v>140</v>
      </c>
    </row>
    <row r="34" spans="2:18" ht="21.75" customHeight="1" x14ac:dyDescent="0.2">
      <c r="B34" s="219" t="s">
        <v>89</v>
      </c>
      <c r="C34" s="219"/>
      <c r="D34" s="219"/>
      <c r="E34" s="219"/>
      <c r="F34" s="219"/>
      <c r="G34" s="219"/>
      <c r="H34" s="219"/>
      <c r="I34" s="32"/>
      <c r="M34" s="65" t="s">
        <v>58</v>
      </c>
      <c r="N34" s="64"/>
    </row>
    <row r="35" spans="2:18" ht="21.75" customHeight="1" x14ac:dyDescent="0.2">
      <c r="B35" s="219" t="s">
        <v>88</v>
      </c>
      <c r="C35" s="219"/>
      <c r="D35" s="219"/>
      <c r="E35" s="219"/>
      <c r="F35" s="219"/>
      <c r="G35" s="219"/>
      <c r="H35" s="219"/>
      <c r="I35" s="32"/>
      <c r="M35" s="65" t="s">
        <v>55</v>
      </c>
      <c r="N35" s="64"/>
    </row>
    <row r="36" spans="2:18" ht="21.75" customHeight="1" thickBot="1" x14ac:dyDescent="0.25">
      <c r="B36" s="79" t="s">
        <v>87</v>
      </c>
      <c r="C36" s="87" t="str">
        <f>K19</f>
        <v>December 2024</v>
      </c>
      <c r="D36" s="220" t="s">
        <v>86</v>
      </c>
      <c r="E36" s="220"/>
      <c r="F36" s="85">
        <f>K20</f>
        <v>459.404</v>
      </c>
      <c r="G36" s="79"/>
      <c r="H36" s="79"/>
      <c r="I36" s="32"/>
      <c r="M36" s="60" t="s">
        <v>52</v>
      </c>
      <c r="N36" s="59"/>
    </row>
    <row r="37" spans="2:18" ht="21.75" customHeight="1" thickBot="1" x14ac:dyDescent="0.25">
      <c r="B37" s="79"/>
      <c r="C37" s="87"/>
      <c r="D37" s="158"/>
      <c r="E37" s="158"/>
      <c r="F37" s="85"/>
      <c r="G37" s="79"/>
      <c r="H37" s="79"/>
      <c r="I37" s="32"/>
      <c r="M37" s="89"/>
      <c r="N37" s="88">
        <v>2027</v>
      </c>
    </row>
    <row r="38" spans="2:18" ht="21.75" customHeight="1" x14ac:dyDescent="0.2">
      <c r="B38" s="221" t="s">
        <v>83</v>
      </c>
      <c r="C38" s="221"/>
      <c r="D38" s="221"/>
      <c r="E38" s="82">
        <f>K17</f>
        <v>45748</v>
      </c>
      <c r="F38" s="81" t="s">
        <v>82</v>
      </c>
      <c r="G38" s="80">
        <f>K18</f>
        <v>485.56</v>
      </c>
      <c r="H38" s="79"/>
      <c r="I38" s="32"/>
      <c r="M38" s="84" t="s">
        <v>85</v>
      </c>
      <c r="N38" s="83" t="s">
        <v>84</v>
      </c>
    </row>
    <row r="39" spans="2:18" ht="21.75" customHeight="1" thickBot="1" x14ac:dyDescent="0.25">
      <c r="B39" s="79"/>
      <c r="C39" s="79"/>
      <c r="D39" s="79"/>
      <c r="E39" s="79"/>
      <c r="F39" s="79"/>
      <c r="G39" s="79"/>
      <c r="H39" s="79"/>
      <c r="I39" s="32"/>
      <c r="M39" s="65" t="s">
        <v>81</v>
      </c>
      <c r="N39" s="64"/>
    </row>
    <row r="40" spans="2:18" ht="40.5" customHeight="1" thickBot="1" x14ac:dyDescent="0.25">
      <c r="B40" s="222" t="s">
        <v>79</v>
      </c>
      <c r="C40" s="223"/>
      <c r="D40" s="223"/>
      <c r="E40" s="223"/>
      <c r="F40" s="223"/>
      <c r="G40" s="223"/>
      <c r="H40" s="224"/>
      <c r="I40" s="46"/>
      <c r="M40" s="65" t="s">
        <v>80</v>
      </c>
      <c r="N40" s="64"/>
    </row>
    <row r="41" spans="2:18" ht="63.75" thickBot="1" x14ac:dyDescent="0.25">
      <c r="B41" s="78" t="s">
        <v>44</v>
      </c>
      <c r="C41" s="77" t="s">
        <v>43</v>
      </c>
      <c r="D41" s="76" t="s">
        <v>42</v>
      </c>
      <c r="E41" s="76" t="s">
        <v>41</v>
      </c>
      <c r="F41" s="76" t="s">
        <v>40</v>
      </c>
      <c r="G41" s="75" t="s">
        <v>77</v>
      </c>
      <c r="H41" s="74" t="s">
        <v>76</v>
      </c>
      <c r="I41" s="42"/>
      <c r="M41" s="60" t="s">
        <v>78</v>
      </c>
      <c r="N41" s="59"/>
    </row>
    <row r="42" spans="2:18" ht="30" customHeight="1" x14ac:dyDescent="0.2">
      <c r="B42" s="73">
        <v>302.01</v>
      </c>
      <c r="C42" s="72" t="s">
        <v>74</v>
      </c>
      <c r="D42" s="71">
        <v>3.75</v>
      </c>
      <c r="E42" s="70">
        <v>0</v>
      </c>
      <c r="F42" s="69">
        <f t="shared" ref="F42:F52" si="2">D42+E42</f>
        <v>3.75</v>
      </c>
      <c r="G42" s="68">
        <v>0.96250000000000002</v>
      </c>
      <c r="H42" s="225" t="str">
        <f>(IF((($K$18-$K$20)/$K$20)&gt;0.05, "5.00%",($K$18-$K$20)/$K$20))</f>
        <v>5.00%</v>
      </c>
      <c r="I42" s="51"/>
      <c r="M42" s="65" t="s">
        <v>75</v>
      </c>
      <c r="N42" s="64"/>
      <c r="P42" s="50"/>
      <c r="Q42" s="2">
        <f>(($K$18-$K$20)/$K$20)</f>
        <v>5.6934637051484112E-2</v>
      </c>
    </row>
    <row r="43" spans="2:18" ht="30" customHeight="1" x14ac:dyDescent="0.2">
      <c r="B43" s="38" t="s">
        <v>72</v>
      </c>
      <c r="C43" s="67" t="s">
        <v>71</v>
      </c>
      <c r="D43" s="36">
        <v>6.85</v>
      </c>
      <c r="E43" s="36">
        <v>1</v>
      </c>
      <c r="F43" s="57">
        <f t="shared" si="2"/>
        <v>7.85</v>
      </c>
      <c r="G43" s="56">
        <v>0.92149999999999999</v>
      </c>
      <c r="H43" s="226"/>
      <c r="I43" s="51"/>
      <c r="M43" s="65" t="s">
        <v>73</v>
      </c>
      <c r="N43" s="64"/>
      <c r="P43" s="50"/>
      <c r="Q43" s="2" t="str">
        <f t="shared" ref="Q43:Q52" si="3">(IF((($K$18-$K$20)/$K$20)&gt;0.05, "5.00%",($K$18-$K$20)/$K$20))</f>
        <v>5.00%</v>
      </c>
    </row>
    <row r="44" spans="2:18" ht="30" customHeight="1" x14ac:dyDescent="0.2">
      <c r="B44" s="38" t="s">
        <v>69</v>
      </c>
      <c r="C44" s="67" t="s">
        <v>68</v>
      </c>
      <c r="D44" s="36">
        <v>6.85</v>
      </c>
      <c r="E44" s="36">
        <v>1</v>
      </c>
      <c r="F44" s="57">
        <f t="shared" si="2"/>
        <v>7.85</v>
      </c>
      <c r="G44" s="56">
        <v>0.92149999999999999</v>
      </c>
      <c r="H44" s="226"/>
      <c r="I44" s="51"/>
      <c r="M44" s="65" t="s">
        <v>70</v>
      </c>
      <c r="N44" s="64"/>
      <c r="P44" s="50"/>
      <c r="Q44" s="2" t="str">
        <f t="shared" si="3"/>
        <v>5.00%</v>
      </c>
    </row>
    <row r="45" spans="2:18" ht="30" customHeight="1" x14ac:dyDescent="0.2">
      <c r="B45" s="38" t="s">
        <v>66</v>
      </c>
      <c r="C45" s="67" t="s">
        <v>65</v>
      </c>
      <c r="D45" s="36">
        <v>6.85</v>
      </c>
      <c r="E45" s="36">
        <v>1</v>
      </c>
      <c r="F45" s="57">
        <f t="shared" si="2"/>
        <v>7.85</v>
      </c>
      <c r="G45" s="56">
        <v>0.92149999999999999</v>
      </c>
      <c r="H45" s="226"/>
      <c r="I45" s="51"/>
      <c r="M45" s="65" t="s">
        <v>67</v>
      </c>
      <c r="N45" s="64"/>
      <c r="P45" s="50"/>
      <c r="Q45" s="2" t="str">
        <f t="shared" si="3"/>
        <v>5.00%</v>
      </c>
    </row>
    <row r="46" spans="2:18" ht="30" customHeight="1" x14ac:dyDescent="0.2">
      <c r="B46" s="38" t="s">
        <v>63</v>
      </c>
      <c r="C46" s="67" t="s">
        <v>62</v>
      </c>
      <c r="D46" s="36">
        <v>6.85</v>
      </c>
      <c r="E46" s="36">
        <v>1</v>
      </c>
      <c r="F46" s="57">
        <f t="shared" si="2"/>
        <v>7.85</v>
      </c>
      <c r="G46" s="56">
        <v>0.92149999999999999</v>
      </c>
      <c r="H46" s="226"/>
      <c r="I46" s="51"/>
      <c r="M46" s="65" t="s">
        <v>64</v>
      </c>
      <c r="N46" s="64"/>
      <c r="P46" s="50"/>
      <c r="Q46" s="2" t="str">
        <f t="shared" si="3"/>
        <v>5.00%</v>
      </c>
    </row>
    <row r="47" spans="2:18" ht="30" customHeight="1" x14ac:dyDescent="0.2">
      <c r="B47" s="38" t="s">
        <v>60</v>
      </c>
      <c r="C47" s="67" t="s">
        <v>59</v>
      </c>
      <c r="D47" s="36">
        <v>8.25</v>
      </c>
      <c r="E47" s="36">
        <v>1</v>
      </c>
      <c r="F47" s="57">
        <f t="shared" si="2"/>
        <v>9.25</v>
      </c>
      <c r="G47" s="56">
        <v>0.90749999999999997</v>
      </c>
      <c r="H47" s="226"/>
      <c r="I47" s="51"/>
      <c r="M47" s="65" t="s">
        <v>61</v>
      </c>
      <c r="N47" s="64"/>
      <c r="P47" s="50"/>
      <c r="Q47" s="2" t="str">
        <f t="shared" si="3"/>
        <v>5.00%</v>
      </c>
    </row>
    <row r="48" spans="2:18" ht="30" x14ac:dyDescent="0.2">
      <c r="B48" s="38" t="s">
        <v>57</v>
      </c>
      <c r="C48" s="58" t="s">
        <v>56</v>
      </c>
      <c r="D48" s="36">
        <v>6.7</v>
      </c>
      <c r="E48" s="66">
        <v>1</v>
      </c>
      <c r="F48" s="57">
        <f t="shared" si="2"/>
        <v>7.7</v>
      </c>
      <c r="G48" s="56">
        <v>0.92300000000000004</v>
      </c>
      <c r="H48" s="226"/>
      <c r="I48" s="51"/>
      <c r="M48" s="65" t="s">
        <v>58</v>
      </c>
      <c r="N48" s="64"/>
      <c r="P48" s="50"/>
      <c r="Q48" s="2" t="str">
        <f t="shared" si="3"/>
        <v>5.00%</v>
      </c>
    </row>
    <row r="49" spans="2:26" ht="30" x14ac:dyDescent="0.2">
      <c r="B49" s="41" t="s">
        <v>54</v>
      </c>
      <c r="C49" s="63" t="s">
        <v>53</v>
      </c>
      <c r="D49" s="39">
        <v>6.2</v>
      </c>
      <c r="E49" s="39">
        <v>1</v>
      </c>
      <c r="F49" s="62">
        <f t="shared" si="2"/>
        <v>7.2</v>
      </c>
      <c r="G49" s="61">
        <v>0.92800000000000005</v>
      </c>
      <c r="H49" s="226"/>
      <c r="I49" s="51"/>
      <c r="M49" s="65" t="s">
        <v>55</v>
      </c>
      <c r="N49" s="64"/>
      <c r="P49" s="50"/>
      <c r="Q49" s="2" t="str">
        <f t="shared" si="3"/>
        <v>5.00%</v>
      </c>
    </row>
    <row r="50" spans="2:26" ht="30.75" thickBot="1" x14ac:dyDescent="0.25">
      <c r="B50" s="38" t="s">
        <v>51</v>
      </c>
      <c r="C50" s="58" t="s">
        <v>50</v>
      </c>
      <c r="D50" s="36">
        <v>5.5</v>
      </c>
      <c r="E50" s="36">
        <v>1</v>
      </c>
      <c r="F50" s="57">
        <f t="shared" si="2"/>
        <v>6.5</v>
      </c>
      <c r="G50" s="56">
        <v>0.93500000000000005</v>
      </c>
      <c r="H50" s="226"/>
      <c r="I50" s="51"/>
      <c r="M50" s="60" t="s">
        <v>52</v>
      </c>
      <c r="N50" s="59"/>
      <c r="P50" s="50"/>
      <c r="Q50" s="2" t="str">
        <f t="shared" si="3"/>
        <v>5.00%</v>
      </c>
    </row>
    <row r="51" spans="2:26" ht="30" x14ac:dyDescent="0.2">
      <c r="B51" s="38" t="s">
        <v>49</v>
      </c>
      <c r="C51" s="58" t="s">
        <v>48</v>
      </c>
      <c r="D51" s="36">
        <v>4.9000000000000004</v>
      </c>
      <c r="E51" s="36">
        <v>1</v>
      </c>
      <c r="F51" s="57">
        <f t="shared" si="2"/>
        <v>5.9</v>
      </c>
      <c r="G51" s="56">
        <v>0.94099999999999995</v>
      </c>
      <c r="H51" s="226"/>
      <c r="I51" s="51"/>
      <c r="P51" s="50"/>
      <c r="Q51" s="2" t="str">
        <f t="shared" si="3"/>
        <v>5.00%</v>
      </c>
    </row>
    <row r="52" spans="2:26" ht="30.75" thickBot="1" x14ac:dyDescent="0.25">
      <c r="B52" s="35" t="s">
        <v>47</v>
      </c>
      <c r="C52" s="55" t="s">
        <v>46</v>
      </c>
      <c r="D52" s="33">
        <v>4.5</v>
      </c>
      <c r="E52" s="54">
        <v>1</v>
      </c>
      <c r="F52" s="53">
        <f t="shared" si="2"/>
        <v>5.5</v>
      </c>
      <c r="G52" s="52">
        <v>0.94499999999999995</v>
      </c>
      <c r="H52" s="227"/>
      <c r="I52" s="51"/>
      <c r="P52" s="50"/>
      <c r="Q52" s="2" t="str">
        <f t="shared" si="3"/>
        <v>5.00%</v>
      </c>
    </row>
    <row r="53" spans="2:26" x14ac:dyDescent="0.2">
      <c r="B53" s="49"/>
      <c r="C53" s="48"/>
      <c r="D53" s="48"/>
      <c r="E53" s="48"/>
      <c r="F53" s="48"/>
      <c r="G53" s="48"/>
      <c r="H53" s="48"/>
      <c r="I53" s="47"/>
    </row>
    <row r="54" spans="2:26" ht="21" customHeight="1" thickBot="1" x14ac:dyDescent="0.25">
      <c r="B54" s="49"/>
      <c r="C54" s="48"/>
      <c r="D54" s="48"/>
      <c r="E54" s="48"/>
      <c r="F54" s="48"/>
      <c r="G54" s="48"/>
      <c r="H54" s="48"/>
      <c r="I54" s="47"/>
    </row>
    <row r="55" spans="2:26" ht="40.5" customHeight="1" thickBot="1" x14ac:dyDescent="0.25">
      <c r="B55" s="228" t="s">
        <v>45</v>
      </c>
      <c r="C55" s="229"/>
      <c r="D55" s="229"/>
      <c r="E55" s="229"/>
      <c r="F55" s="229"/>
      <c r="G55" s="229"/>
      <c r="H55" s="230"/>
      <c r="I55" s="46"/>
    </row>
    <row r="56" spans="2:26" ht="48" thickBot="1" x14ac:dyDescent="0.25">
      <c r="B56" s="45" t="s">
        <v>44</v>
      </c>
      <c r="C56" s="44" t="s">
        <v>43</v>
      </c>
      <c r="D56" s="43" t="s">
        <v>42</v>
      </c>
      <c r="E56" s="43" t="s">
        <v>41</v>
      </c>
      <c r="F56" s="43" t="s">
        <v>40</v>
      </c>
      <c r="G56" s="211" t="s">
        <v>39</v>
      </c>
      <c r="H56" s="212"/>
      <c r="I56" s="42"/>
    </row>
    <row r="57" spans="2:26" ht="21.75" customHeight="1" x14ac:dyDescent="0.2">
      <c r="B57" s="41" t="s">
        <v>38</v>
      </c>
      <c r="C57" s="40" t="s">
        <v>37</v>
      </c>
      <c r="D57" s="39">
        <v>6</v>
      </c>
      <c r="E57" s="39">
        <v>1</v>
      </c>
      <c r="F57" s="39">
        <f>D57+E57</f>
        <v>7</v>
      </c>
      <c r="G57" s="213">
        <f>IF((ABS(($K$15-$K$14)*F57/100))&gt;0.1, ($K$15-$K$14)*F57/100, 0)</f>
        <v>3.71</v>
      </c>
      <c r="H57" s="214" t="e">
        <f>IF((ABS((#REF!-#REF!)*E57/100))&gt;0.1, (#REF!-#REF!)*E57/100, 0)</f>
        <v>#REF!</v>
      </c>
      <c r="I57" s="32"/>
    </row>
    <row r="58" spans="2:26" ht="21.75" customHeight="1" x14ac:dyDescent="0.2">
      <c r="B58" s="38" t="s">
        <v>36</v>
      </c>
      <c r="C58" s="37" t="s">
        <v>35</v>
      </c>
      <c r="D58" s="36">
        <v>6</v>
      </c>
      <c r="E58" s="36">
        <v>1</v>
      </c>
      <c r="F58" s="36">
        <f>D58+E58</f>
        <v>7</v>
      </c>
      <c r="G58" s="215">
        <f>IF((ABS(($K$15-$K$14)*F58/100))&gt;0.1, ($K$15-$K$14)*F58/100, 0)</f>
        <v>3.71</v>
      </c>
      <c r="H58" s="216" t="e">
        <f>IF((ABS((#REF!-#REF!)*E58/100))&gt;0.1, (#REF!-#REF!)*E58/100, 0)</f>
        <v>#REF!</v>
      </c>
      <c r="I58" s="32"/>
    </row>
    <row r="59" spans="2:26" ht="21" customHeight="1" thickBot="1" x14ac:dyDescent="0.25">
      <c r="B59" s="35" t="s">
        <v>34</v>
      </c>
      <c r="C59" s="34" t="s">
        <v>33</v>
      </c>
      <c r="D59" s="33">
        <v>6</v>
      </c>
      <c r="E59" s="33">
        <v>1</v>
      </c>
      <c r="F59" s="33">
        <f>D59+E59</f>
        <v>7</v>
      </c>
      <c r="G59" s="217">
        <f>IF((ABS(($K$15-$K$14)*F59/100))&gt;0.1, ($K$15-$K$14)*F59/100, 0)</f>
        <v>3.71</v>
      </c>
      <c r="H59" s="218" t="e">
        <f>IF((ABS((#REF!-#REF!)*E59/100))&gt;0.1, (#REF!-#REF!)*E59/100, 0)</f>
        <v>#REF!</v>
      </c>
      <c r="I59" s="32"/>
    </row>
    <row r="60" spans="2:26" ht="61.5" customHeight="1" thickBot="1" x14ac:dyDescent="0.25">
      <c r="I60" s="11"/>
    </row>
    <row r="61" spans="2:26" ht="43.5" customHeight="1" thickBot="1" x14ac:dyDescent="0.25">
      <c r="B61" s="204" t="s">
        <v>32</v>
      </c>
      <c r="C61" s="205"/>
      <c r="D61" s="205"/>
      <c r="E61" s="205"/>
      <c r="F61" s="205"/>
      <c r="G61" s="205"/>
      <c r="H61" s="206"/>
      <c r="I61" s="11"/>
    </row>
    <row r="62" spans="2:26" s="3" customFormat="1" ht="15.75" customHeight="1" x14ac:dyDescent="0.2">
      <c r="B62" s="192"/>
      <c r="C62" s="186"/>
      <c r="D62" s="186"/>
      <c r="E62" s="186"/>
      <c r="F62" s="186"/>
      <c r="G62" s="186"/>
      <c r="H62" s="193"/>
      <c r="I62" s="11"/>
      <c r="M62" s="1"/>
      <c r="N62" s="1"/>
      <c r="O62" s="1"/>
      <c r="P62" s="2"/>
      <c r="Q62" s="2"/>
      <c r="R62" s="2"/>
      <c r="S62" s="2"/>
      <c r="T62" s="1"/>
      <c r="U62" s="1"/>
      <c r="V62" s="1"/>
      <c r="W62" s="1"/>
      <c r="X62" s="1"/>
      <c r="Y62" s="1"/>
      <c r="Z62" s="1"/>
    </row>
    <row r="63" spans="2:26" s="4" customFormat="1" ht="33" customHeight="1" thickBot="1" x14ac:dyDescent="0.25">
      <c r="B63" s="201" t="s">
        <v>31</v>
      </c>
      <c r="C63" s="202"/>
      <c r="E63" s="10"/>
      <c r="F63" s="10"/>
      <c r="G63" s="10"/>
      <c r="H63" s="19"/>
      <c r="I63" s="7"/>
      <c r="J63" s="3"/>
      <c r="K63" s="3"/>
      <c r="L63" s="3"/>
      <c r="M63" s="1"/>
      <c r="N63" s="1"/>
      <c r="O63" s="1"/>
      <c r="P63" s="2"/>
      <c r="Q63" s="2"/>
      <c r="R63" s="2"/>
      <c r="S63" s="2"/>
      <c r="T63" s="1"/>
      <c r="U63" s="1"/>
      <c r="V63" s="1"/>
      <c r="W63" s="1"/>
      <c r="X63" s="1"/>
      <c r="Y63" s="1"/>
      <c r="Z63" s="1"/>
    </row>
    <row r="64" spans="2:26" s="4" customFormat="1" ht="33" customHeight="1" thickBot="1" x14ac:dyDescent="0.25">
      <c r="B64" s="207" t="s">
        <v>30</v>
      </c>
      <c r="C64" s="195"/>
      <c r="D64" s="195"/>
      <c r="E64" s="195"/>
      <c r="F64" s="25"/>
      <c r="G64" s="10"/>
      <c r="H64" s="19"/>
      <c r="I64" s="7"/>
      <c r="J64" s="3"/>
      <c r="K64" s="3"/>
      <c r="L64" s="3"/>
      <c r="M64" s="1"/>
      <c r="N64" s="1"/>
      <c r="O64" s="1"/>
      <c r="P64" s="2"/>
      <c r="Q64" s="2"/>
      <c r="R64" s="2"/>
      <c r="S64" s="2"/>
      <c r="T64" s="1"/>
      <c r="U64" s="1"/>
      <c r="V64" s="1"/>
      <c r="W64" s="1"/>
      <c r="X64" s="1"/>
      <c r="Y64" s="1"/>
      <c r="Z64" s="1"/>
    </row>
    <row r="65" spans="2:26" s="3" customFormat="1" ht="15.75" customHeight="1" thickBot="1" x14ac:dyDescent="0.25">
      <c r="B65" s="192"/>
      <c r="C65" s="186"/>
      <c r="D65" s="186"/>
      <c r="E65" s="186"/>
      <c r="F65" s="186"/>
      <c r="G65" s="186"/>
      <c r="H65" s="193"/>
      <c r="I65" s="11"/>
      <c r="M65" s="1"/>
      <c r="N65" s="1"/>
      <c r="O65" s="1"/>
      <c r="P65" s="2"/>
      <c r="Q65" s="2"/>
      <c r="R65" s="2"/>
      <c r="S65" s="2"/>
      <c r="T65" s="1"/>
      <c r="U65" s="1"/>
      <c r="V65" s="1"/>
      <c r="W65" s="1"/>
      <c r="X65" s="1"/>
      <c r="Y65" s="1"/>
      <c r="Z65" s="1"/>
    </row>
    <row r="66" spans="2:26" s="4" customFormat="1" ht="66" customHeight="1" thickBot="1" x14ac:dyDescent="0.25">
      <c r="B66" s="194" t="s">
        <v>29</v>
      </c>
      <c r="C66" s="195"/>
      <c r="D66" s="195"/>
      <c r="E66" s="195"/>
      <c r="F66" s="25"/>
      <c r="G66" s="24"/>
      <c r="H66" s="23"/>
      <c r="I66" s="22"/>
      <c r="J66" s="3"/>
      <c r="K66" s="3"/>
      <c r="L66" s="3"/>
      <c r="M66" s="1"/>
      <c r="N66" s="1"/>
      <c r="O66" s="1"/>
      <c r="P66" s="2"/>
      <c r="Q66" s="2"/>
      <c r="R66" s="2"/>
      <c r="S66" s="2"/>
      <c r="T66" s="1"/>
      <c r="U66" s="1"/>
      <c r="V66" s="1"/>
      <c r="W66" s="1"/>
      <c r="X66" s="1"/>
      <c r="Y66" s="1"/>
      <c r="Z66" s="1"/>
    </row>
    <row r="67" spans="2:26" s="3" customFormat="1" ht="15.75" customHeight="1" thickBot="1" x14ac:dyDescent="0.25">
      <c r="B67" s="192"/>
      <c r="C67" s="186"/>
      <c r="D67" s="186"/>
      <c r="E67" s="186"/>
      <c r="F67" s="186"/>
      <c r="G67" s="186"/>
      <c r="H67" s="193"/>
      <c r="I67" s="11"/>
      <c r="M67" s="1"/>
      <c r="N67" s="1"/>
      <c r="O67" s="1"/>
      <c r="P67" s="2"/>
      <c r="Q67" s="2"/>
      <c r="R67" s="2"/>
      <c r="S67" s="2"/>
      <c r="T67" s="1"/>
      <c r="U67" s="1"/>
      <c r="V67" s="1"/>
      <c r="W67" s="1"/>
      <c r="X67" s="1"/>
      <c r="Y67" s="1"/>
      <c r="Z67" s="1"/>
    </row>
    <row r="68" spans="2:26" s="4" customFormat="1" ht="33" customHeight="1" thickBot="1" x14ac:dyDescent="0.25">
      <c r="B68" s="209" t="s">
        <v>28</v>
      </c>
      <c r="C68" s="210"/>
      <c r="D68" s="210"/>
      <c r="E68" s="210"/>
      <c r="F68" s="30">
        <f>F64+F66</f>
        <v>0</v>
      </c>
      <c r="G68" s="10"/>
      <c r="H68" s="19"/>
      <c r="I68" s="7"/>
      <c r="J68" s="3"/>
      <c r="K68" s="3"/>
      <c r="L68" s="3"/>
      <c r="M68" s="1"/>
      <c r="N68" s="1"/>
      <c r="O68" s="1"/>
      <c r="P68" s="2"/>
      <c r="Q68" s="2"/>
      <c r="R68" s="2"/>
      <c r="S68" s="2"/>
      <c r="T68" s="1"/>
      <c r="U68" s="1"/>
      <c r="V68" s="1"/>
      <c r="W68" s="1"/>
      <c r="X68" s="1"/>
      <c r="Y68" s="1"/>
      <c r="Z68" s="1"/>
    </row>
    <row r="69" spans="2:26" s="4" customFormat="1" ht="22.5" customHeight="1" x14ac:dyDescent="0.2">
      <c r="B69" s="29"/>
      <c r="C69" s="9"/>
      <c r="D69" s="6"/>
      <c r="E69" s="5"/>
      <c r="F69" s="5"/>
      <c r="G69" s="5"/>
      <c r="H69" s="28"/>
      <c r="I69" s="7"/>
      <c r="J69" s="3"/>
      <c r="K69" s="3"/>
      <c r="L69" s="3"/>
      <c r="M69" s="1"/>
      <c r="N69" s="1"/>
      <c r="O69" s="1"/>
      <c r="P69" s="2"/>
      <c r="Q69" s="2"/>
      <c r="R69" s="2"/>
      <c r="S69" s="2"/>
      <c r="T69" s="1"/>
      <c r="U69" s="1"/>
      <c r="V69" s="1"/>
      <c r="W69" s="1"/>
      <c r="X69" s="1"/>
      <c r="Y69" s="1"/>
      <c r="Z69" s="1"/>
    </row>
    <row r="70" spans="2:26" s="4" customFormat="1" ht="33" customHeight="1" thickBot="1" x14ac:dyDescent="0.25">
      <c r="B70" s="201" t="s">
        <v>27</v>
      </c>
      <c r="C70" s="202"/>
      <c r="E70" s="10"/>
      <c r="F70" s="10"/>
      <c r="G70" s="10"/>
      <c r="H70" s="19"/>
      <c r="I70" s="7"/>
      <c r="J70" s="3"/>
      <c r="K70" s="3"/>
      <c r="L70" s="3"/>
      <c r="M70" s="1"/>
      <c r="N70" s="1"/>
      <c r="O70" s="1"/>
      <c r="P70" s="2"/>
      <c r="Q70" s="2"/>
      <c r="R70" s="2"/>
      <c r="S70" s="2"/>
      <c r="T70" s="1"/>
      <c r="U70" s="1"/>
      <c r="V70" s="1"/>
      <c r="W70" s="1"/>
      <c r="X70" s="1"/>
      <c r="Y70" s="1"/>
      <c r="Z70" s="1"/>
    </row>
    <row r="71" spans="2:26" s="4" customFormat="1" ht="66" customHeight="1" thickBot="1" x14ac:dyDescent="0.25">
      <c r="B71" s="194" t="s">
        <v>26</v>
      </c>
      <c r="C71" s="208"/>
      <c r="D71" s="208"/>
      <c r="E71" s="208"/>
      <c r="F71" s="31"/>
      <c r="G71" s="10"/>
      <c r="H71" s="19"/>
      <c r="I71" s="7"/>
      <c r="J71" s="3"/>
      <c r="K71" s="3"/>
      <c r="L71" s="3"/>
      <c r="M71" s="1"/>
      <c r="N71" s="1"/>
      <c r="O71" s="1"/>
      <c r="P71" s="2"/>
      <c r="Q71" s="2"/>
      <c r="R71" s="2"/>
      <c r="S71" s="2"/>
      <c r="T71" s="1"/>
      <c r="U71" s="1"/>
      <c r="V71" s="1"/>
      <c r="W71" s="1"/>
      <c r="X71" s="1"/>
      <c r="Y71" s="1"/>
      <c r="Z71" s="1"/>
    </row>
    <row r="72" spans="2:26" s="3" customFormat="1" ht="15.75" customHeight="1" thickBot="1" x14ac:dyDescent="0.25">
      <c r="B72" s="192"/>
      <c r="C72" s="186"/>
      <c r="D72" s="186"/>
      <c r="E72" s="186"/>
      <c r="F72" s="186"/>
      <c r="G72" s="186"/>
      <c r="H72" s="193"/>
      <c r="I72" s="11"/>
      <c r="M72" s="1"/>
      <c r="N72" s="1"/>
      <c r="O72" s="1"/>
      <c r="P72" s="2"/>
      <c r="Q72" s="2"/>
      <c r="R72" s="2"/>
      <c r="S72" s="2"/>
      <c r="T72" s="1"/>
      <c r="U72" s="1"/>
      <c r="V72" s="1"/>
      <c r="W72" s="1"/>
      <c r="X72" s="1"/>
      <c r="Y72" s="1"/>
      <c r="Z72" s="1"/>
    </row>
    <row r="73" spans="2:26" s="4" customFormat="1" ht="66" customHeight="1" thickBot="1" x14ac:dyDescent="0.25">
      <c r="B73" s="194" t="s">
        <v>25</v>
      </c>
      <c r="C73" s="208"/>
      <c r="D73" s="208"/>
      <c r="E73" s="208"/>
      <c r="F73" s="31"/>
      <c r="G73" s="10"/>
      <c r="H73" s="19"/>
      <c r="I73" s="7"/>
      <c r="J73" s="3"/>
      <c r="K73" s="3"/>
      <c r="L73" s="3"/>
      <c r="M73" s="1"/>
      <c r="N73" s="1"/>
      <c r="O73" s="1"/>
      <c r="P73" s="2"/>
      <c r="Q73" s="2"/>
      <c r="R73" s="2"/>
      <c r="S73" s="2"/>
      <c r="T73" s="1"/>
      <c r="U73" s="1"/>
      <c r="V73" s="1"/>
      <c r="W73" s="1"/>
      <c r="X73" s="1"/>
      <c r="Y73" s="1"/>
      <c r="Z73" s="1"/>
    </row>
    <row r="74" spans="2:26" s="3" customFormat="1" ht="15.75" customHeight="1" thickBot="1" x14ac:dyDescent="0.25">
      <c r="B74" s="192"/>
      <c r="C74" s="186"/>
      <c r="D74" s="186"/>
      <c r="E74" s="186"/>
      <c r="F74" s="186"/>
      <c r="G74" s="186"/>
      <c r="H74" s="193"/>
      <c r="I74" s="11"/>
      <c r="M74" s="1"/>
      <c r="N74" s="1"/>
      <c r="O74" s="1"/>
      <c r="P74" s="2"/>
      <c r="Q74" s="2"/>
      <c r="R74" s="2"/>
      <c r="S74" s="2"/>
      <c r="T74" s="1"/>
      <c r="U74" s="1"/>
      <c r="V74" s="1"/>
      <c r="W74" s="1"/>
      <c r="X74" s="1"/>
      <c r="Y74" s="1"/>
      <c r="Z74" s="1"/>
    </row>
    <row r="75" spans="2:26" s="4" customFormat="1" ht="33" customHeight="1" thickBot="1" x14ac:dyDescent="0.25">
      <c r="B75" s="209" t="s">
        <v>24</v>
      </c>
      <c r="C75" s="210"/>
      <c r="D75" s="210"/>
      <c r="E75" s="210"/>
      <c r="F75" s="30">
        <f>(F64*F71)*F73</f>
        <v>0</v>
      </c>
      <c r="G75" s="10"/>
      <c r="H75" s="19"/>
      <c r="I75" s="7"/>
      <c r="J75" s="3"/>
      <c r="K75" s="3"/>
      <c r="L75" s="3"/>
      <c r="M75" s="1"/>
      <c r="N75" s="1"/>
      <c r="O75" s="1"/>
      <c r="P75" s="2"/>
      <c r="Q75" s="2"/>
      <c r="R75" s="2"/>
      <c r="S75" s="2"/>
      <c r="T75" s="1"/>
      <c r="U75" s="1"/>
      <c r="V75" s="1"/>
      <c r="W75" s="1"/>
      <c r="X75" s="1"/>
      <c r="Y75" s="1"/>
      <c r="Z75" s="1"/>
    </row>
    <row r="76" spans="2:26" s="4" customFormat="1" ht="22.5" customHeight="1" x14ac:dyDescent="0.2">
      <c r="B76" s="29"/>
      <c r="C76" s="9"/>
      <c r="D76" s="6"/>
      <c r="E76" s="5"/>
      <c r="F76" s="5"/>
      <c r="G76" s="5"/>
      <c r="H76" s="28"/>
      <c r="I76" s="7"/>
      <c r="J76" s="3"/>
      <c r="K76" s="3"/>
      <c r="L76" s="3"/>
      <c r="M76" s="1"/>
      <c r="N76" s="1"/>
      <c r="O76" s="1"/>
      <c r="P76" s="2"/>
      <c r="Q76" s="2"/>
      <c r="R76" s="2"/>
      <c r="S76" s="2"/>
      <c r="T76" s="1"/>
      <c r="U76" s="1"/>
      <c r="V76" s="1"/>
      <c r="W76" s="1"/>
      <c r="X76" s="1"/>
      <c r="Y76" s="1"/>
      <c r="Z76" s="1"/>
    </row>
    <row r="77" spans="2:26" s="4" customFormat="1" ht="33" customHeight="1" thickBot="1" x14ac:dyDescent="0.25">
      <c r="B77" s="201" t="s">
        <v>23</v>
      </c>
      <c r="C77" s="202"/>
      <c r="D77" s="202"/>
      <c r="E77" s="202"/>
      <c r="F77" s="202"/>
      <c r="G77" s="202"/>
      <c r="H77" s="203"/>
      <c r="I77" s="7"/>
      <c r="J77" s="3"/>
      <c r="K77" s="3"/>
      <c r="L77" s="3"/>
      <c r="M77" s="1"/>
      <c r="N77" s="1"/>
      <c r="O77" s="1"/>
      <c r="P77" s="2"/>
      <c r="Q77" s="2"/>
      <c r="R77" s="2"/>
      <c r="S77" s="2"/>
      <c r="T77" s="1"/>
      <c r="U77" s="1"/>
      <c r="V77" s="1"/>
      <c r="W77" s="1"/>
      <c r="X77" s="1"/>
      <c r="Y77" s="1"/>
      <c r="Z77" s="1"/>
    </row>
    <row r="78" spans="2:26" s="4" customFormat="1" ht="33" customHeight="1" thickBot="1" x14ac:dyDescent="0.25">
      <c r="B78" s="196" t="s">
        <v>22</v>
      </c>
      <c r="C78" s="197"/>
      <c r="D78" s="197"/>
      <c r="E78" s="197"/>
      <c r="F78" s="21">
        <f>F68+F75</f>
        <v>0</v>
      </c>
      <c r="G78" s="20" t="s">
        <v>16</v>
      </c>
      <c r="H78" s="19"/>
      <c r="I78" s="7"/>
      <c r="J78" s="3"/>
      <c r="K78" s="3"/>
      <c r="L78" s="3"/>
      <c r="M78" s="1"/>
      <c r="N78" s="1"/>
      <c r="O78" s="1"/>
      <c r="P78" s="2"/>
      <c r="Q78" s="2"/>
      <c r="R78" s="2"/>
      <c r="S78" s="2"/>
      <c r="T78" s="1"/>
      <c r="U78" s="1"/>
      <c r="V78" s="1"/>
      <c r="W78" s="1"/>
      <c r="X78" s="1"/>
      <c r="Y78" s="1"/>
      <c r="Z78" s="1"/>
    </row>
    <row r="79" spans="2:26" s="3" customFormat="1" ht="15.75" customHeight="1" thickBot="1" x14ac:dyDescent="0.25">
      <c r="B79" s="198"/>
      <c r="C79" s="199"/>
      <c r="D79" s="199"/>
      <c r="E79" s="199"/>
      <c r="F79" s="199"/>
      <c r="G79" s="199"/>
      <c r="H79" s="200"/>
      <c r="I79" s="11"/>
      <c r="M79" s="1"/>
      <c r="N79" s="1"/>
      <c r="O79" s="1"/>
      <c r="P79" s="2"/>
      <c r="Q79" s="2"/>
      <c r="R79" s="2"/>
      <c r="S79" s="2"/>
      <c r="T79" s="1"/>
      <c r="U79" s="1"/>
      <c r="V79" s="1"/>
      <c r="W79" s="1"/>
      <c r="X79" s="1"/>
      <c r="Y79" s="1"/>
      <c r="Z79" s="1"/>
    </row>
    <row r="80" spans="2:26" ht="73.5" customHeight="1" thickBot="1" x14ac:dyDescent="0.25">
      <c r="I80" s="11"/>
    </row>
    <row r="81" spans="2:26" ht="43.5" customHeight="1" thickBot="1" x14ac:dyDescent="0.25">
      <c r="B81" s="204" t="s">
        <v>21</v>
      </c>
      <c r="C81" s="205"/>
      <c r="D81" s="205"/>
      <c r="E81" s="205"/>
      <c r="F81" s="205"/>
      <c r="G81" s="205"/>
      <c r="H81" s="206"/>
      <c r="I81" s="11"/>
    </row>
    <row r="82" spans="2:26" s="3" customFormat="1" ht="15.75" customHeight="1" x14ac:dyDescent="0.2">
      <c r="B82" s="192"/>
      <c r="C82" s="186"/>
      <c r="D82" s="186"/>
      <c r="E82" s="186"/>
      <c r="F82" s="186"/>
      <c r="G82" s="186"/>
      <c r="H82" s="193"/>
      <c r="I82" s="11"/>
      <c r="M82" s="1"/>
      <c r="N82" s="1"/>
      <c r="O82" s="1"/>
      <c r="P82" s="2"/>
      <c r="Q82" s="2"/>
      <c r="R82" s="2"/>
      <c r="S82" s="2"/>
      <c r="T82" s="1"/>
      <c r="U82" s="1"/>
      <c r="V82" s="1"/>
      <c r="W82" s="1"/>
      <c r="X82" s="1"/>
      <c r="Y82" s="1"/>
      <c r="Z82" s="1"/>
    </row>
    <row r="83" spans="2:26" s="4" customFormat="1" ht="33" customHeight="1" thickBot="1" x14ac:dyDescent="0.25">
      <c r="B83" s="27" t="s">
        <v>20</v>
      </c>
      <c r="C83" s="26"/>
      <c r="D83" s="26"/>
      <c r="E83" s="26"/>
      <c r="F83" s="26"/>
      <c r="G83" s="10"/>
      <c r="H83" s="19"/>
      <c r="I83" s="7"/>
      <c r="J83" s="3"/>
      <c r="K83" s="3"/>
      <c r="L83" s="3"/>
      <c r="M83" s="1"/>
      <c r="N83" s="1"/>
      <c r="O83" s="1"/>
      <c r="P83" s="2"/>
      <c r="Q83" s="2"/>
      <c r="R83" s="2"/>
      <c r="S83" s="2"/>
      <c r="T83" s="1"/>
      <c r="U83" s="1"/>
      <c r="V83" s="1"/>
      <c r="W83" s="1"/>
      <c r="X83" s="1"/>
      <c r="Y83" s="1"/>
      <c r="Z83" s="1"/>
    </row>
    <row r="84" spans="2:26" s="4" customFormat="1" ht="33" customHeight="1" thickBot="1" x14ac:dyDescent="0.25">
      <c r="B84" s="207" t="s">
        <v>19</v>
      </c>
      <c r="C84" s="195"/>
      <c r="D84" s="195"/>
      <c r="E84" s="195"/>
      <c r="F84" s="25"/>
      <c r="G84" s="10"/>
      <c r="H84" s="19"/>
      <c r="I84" s="7"/>
      <c r="J84" s="3"/>
      <c r="K84" s="3"/>
      <c r="L84" s="3"/>
      <c r="M84" s="1"/>
      <c r="N84" s="1"/>
      <c r="O84" s="1"/>
      <c r="P84" s="2"/>
      <c r="Q84" s="2"/>
      <c r="R84" s="2"/>
      <c r="S84" s="2"/>
      <c r="T84" s="1"/>
      <c r="U84" s="1"/>
      <c r="V84" s="1"/>
      <c r="W84" s="1"/>
      <c r="X84" s="1"/>
      <c r="Y84" s="1"/>
      <c r="Z84" s="1"/>
    </row>
    <row r="85" spans="2:26" s="3" customFormat="1" ht="15.75" customHeight="1" thickBot="1" x14ac:dyDescent="0.25">
      <c r="B85" s="192"/>
      <c r="C85" s="186"/>
      <c r="D85" s="186"/>
      <c r="E85" s="186"/>
      <c r="F85" s="186"/>
      <c r="G85" s="186"/>
      <c r="H85" s="193"/>
      <c r="I85" s="11"/>
      <c r="M85" s="1"/>
      <c r="N85" s="1"/>
      <c r="O85" s="1"/>
      <c r="P85" s="2"/>
      <c r="Q85" s="2"/>
      <c r="R85" s="2"/>
      <c r="S85" s="2"/>
      <c r="T85" s="1"/>
      <c r="U85" s="1"/>
      <c r="V85" s="1"/>
      <c r="W85" s="1"/>
      <c r="X85" s="1"/>
      <c r="Y85" s="1"/>
      <c r="Z85" s="1"/>
    </row>
    <row r="86" spans="2:26" s="4" customFormat="1" ht="66" customHeight="1" thickBot="1" x14ac:dyDescent="0.25">
      <c r="B86" s="194" t="s">
        <v>18</v>
      </c>
      <c r="C86" s="195"/>
      <c r="D86" s="195"/>
      <c r="E86" s="195"/>
      <c r="F86" s="25"/>
      <c r="G86" s="24"/>
      <c r="H86" s="23"/>
      <c r="I86" s="22"/>
      <c r="J86" s="3"/>
      <c r="K86" s="3"/>
      <c r="L86" s="3"/>
      <c r="M86" s="1"/>
      <c r="N86" s="1"/>
      <c r="O86" s="1"/>
      <c r="P86" s="2"/>
      <c r="Q86" s="2"/>
      <c r="R86" s="2"/>
      <c r="S86" s="2"/>
      <c r="T86" s="1"/>
      <c r="U86" s="1"/>
      <c r="V86" s="1"/>
      <c r="W86" s="1"/>
      <c r="X86" s="1"/>
      <c r="Y86" s="1"/>
      <c r="Z86" s="1"/>
    </row>
    <row r="87" spans="2:26" s="3" customFormat="1" ht="15.75" customHeight="1" thickBot="1" x14ac:dyDescent="0.25">
      <c r="B87" s="192"/>
      <c r="C87" s="186"/>
      <c r="D87" s="186"/>
      <c r="E87" s="186"/>
      <c r="F87" s="186"/>
      <c r="G87" s="186"/>
      <c r="H87" s="193"/>
      <c r="I87" s="11"/>
      <c r="M87" s="1"/>
      <c r="N87" s="1"/>
      <c r="O87" s="1"/>
      <c r="P87" s="2"/>
      <c r="Q87" s="2"/>
      <c r="R87" s="2"/>
      <c r="S87" s="2"/>
      <c r="T87" s="1"/>
      <c r="U87" s="1"/>
      <c r="V87" s="1"/>
      <c r="W87" s="1"/>
      <c r="X87" s="1"/>
      <c r="Y87" s="1"/>
      <c r="Z87" s="1"/>
    </row>
    <row r="88" spans="2:26" s="4" customFormat="1" ht="33" customHeight="1" thickBot="1" x14ac:dyDescent="0.25">
      <c r="B88" s="196" t="s">
        <v>17</v>
      </c>
      <c r="C88" s="197"/>
      <c r="D88" s="197"/>
      <c r="E88" s="197"/>
      <c r="F88" s="21">
        <f>F84+F86</f>
        <v>0</v>
      </c>
      <c r="G88" s="20" t="s">
        <v>16</v>
      </c>
      <c r="H88" s="19"/>
      <c r="I88" s="7"/>
      <c r="J88" s="3"/>
      <c r="K88" s="3"/>
      <c r="L88" s="3"/>
      <c r="M88" s="1"/>
      <c r="N88" s="1"/>
      <c r="O88" s="1"/>
      <c r="P88" s="2"/>
      <c r="Q88" s="2"/>
      <c r="R88" s="2"/>
      <c r="S88" s="2"/>
      <c r="T88" s="1"/>
      <c r="U88" s="1"/>
      <c r="V88" s="1"/>
      <c r="W88" s="1"/>
      <c r="X88" s="1"/>
      <c r="Y88" s="1"/>
      <c r="Z88" s="1"/>
    </row>
    <row r="89" spans="2:26" s="3" customFormat="1" ht="15.75" customHeight="1" thickBot="1" x14ac:dyDescent="0.25">
      <c r="B89" s="198"/>
      <c r="C89" s="199"/>
      <c r="D89" s="199"/>
      <c r="E89" s="199"/>
      <c r="F89" s="199"/>
      <c r="G89" s="199"/>
      <c r="H89" s="200"/>
      <c r="I89" s="11"/>
      <c r="M89" s="1"/>
      <c r="N89" s="1"/>
      <c r="O89" s="1"/>
      <c r="P89" s="2"/>
      <c r="Q89" s="2"/>
      <c r="R89" s="2"/>
      <c r="S89" s="2"/>
      <c r="T89" s="1"/>
      <c r="U89" s="1"/>
      <c r="V89" s="1"/>
      <c r="W89" s="1"/>
      <c r="X89" s="1"/>
      <c r="Y89" s="1"/>
      <c r="Z89" s="1"/>
    </row>
    <row r="90" spans="2:26" ht="73.5" customHeight="1" thickBot="1" x14ac:dyDescent="0.25">
      <c r="I90" s="11"/>
    </row>
    <row r="91" spans="2:26" ht="43.5" customHeight="1" thickBot="1" x14ac:dyDescent="0.25">
      <c r="B91" s="188" t="s">
        <v>15</v>
      </c>
      <c r="C91" s="189"/>
      <c r="D91" s="189"/>
      <c r="E91" s="189"/>
      <c r="F91" s="189"/>
      <c r="G91" s="189"/>
      <c r="H91" s="190"/>
      <c r="I91" s="11"/>
    </row>
    <row r="92" spans="2:26" s="3" customFormat="1" ht="15" customHeight="1" x14ac:dyDescent="0.2">
      <c r="B92" s="186"/>
      <c r="C92" s="186"/>
      <c r="D92" s="186"/>
      <c r="E92" s="186"/>
      <c r="F92" s="186"/>
      <c r="G92" s="186"/>
      <c r="H92" s="186"/>
      <c r="I92" s="11"/>
      <c r="M92" s="1"/>
      <c r="N92" s="1"/>
      <c r="O92" s="1"/>
      <c r="P92" s="2"/>
      <c r="Q92" s="2"/>
      <c r="R92" s="2"/>
      <c r="S92" s="2"/>
      <c r="T92" s="1"/>
      <c r="U92" s="1"/>
      <c r="V92" s="1"/>
      <c r="W92" s="1"/>
      <c r="X92" s="1"/>
      <c r="Y92" s="1"/>
      <c r="Z92" s="1"/>
    </row>
    <row r="93" spans="2:26" s="3" customFormat="1" ht="21.75" customHeight="1" x14ac:dyDescent="0.2">
      <c r="B93" s="191" t="s">
        <v>14</v>
      </c>
      <c r="C93" s="191"/>
      <c r="D93" s="191"/>
      <c r="E93" s="191"/>
      <c r="F93" s="191"/>
      <c r="G93" s="191"/>
      <c r="H93" s="191"/>
      <c r="I93" s="11"/>
      <c r="M93" s="1"/>
      <c r="N93" s="1"/>
      <c r="O93" s="1"/>
      <c r="P93" s="2"/>
      <c r="Q93" s="2"/>
      <c r="R93" s="2"/>
      <c r="S93" s="2"/>
      <c r="T93" s="1"/>
      <c r="U93" s="1"/>
      <c r="V93" s="1"/>
      <c r="W93" s="1"/>
      <c r="X93" s="1"/>
      <c r="Y93" s="1"/>
      <c r="Z93" s="1"/>
    </row>
    <row r="94" spans="2:26" s="3" customFormat="1" ht="14.25" customHeight="1" thickBot="1" x14ac:dyDescent="0.25">
      <c r="B94" s="186"/>
      <c r="C94" s="186"/>
      <c r="D94" s="186"/>
      <c r="E94" s="186"/>
      <c r="F94" s="186"/>
      <c r="G94" s="186"/>
      <c r="H94" s="186"/>
      <c r="I94" s="11"/>
      <c r="M94" s="1"/>
      <c r="N94" s="1"/>
      <c r="O94" s="1"/>
      <c r="P94" s="2"/>
      <c r="Q94" s="2"/>
      <c r="R94" s="2"/>
      <c r="S94" s="2"/>
      <c r="T94" s="1"/>
      <c r="U94" s="1"/>
      <c r="V94" s="1"/>
      <c r="W94" s="1"/>
      <c r="X94" s="1"/>
      <c r="Y94" s="1"/>
      <c r="Z94" s="1"/>
    </row>
    <row r="95" spans="2:26" s="3" customFormat="1" ht="46.5" customHeight="1" x14ac:dyDescent="0.2">
      <c r="B95" s="178" t="s">
        <v>7</v>
      </c>
      <c r="C95" s="180" t="s">
        <v>6</v>
      </c>
      <c r="D95" s="182" t="s">
        <v>5</v>
      </c>
      <c r="E95" s="180" t="s">
        <v>4</v>
      </c>
      <c r="F95" s="180"/>
      <c r="G95" s="180" t="s">
        <v>3</v>
      </c>
      <c r="H95" s="184"/>
      <c r="I95" s="11"/>
      <c r="M95" s="1"/>
      <c r="N95" s="1"/>
      <c r="O95" s="1"/>
      <c r="P95" s="2"/>
      <c r="Q95" s="2"/>
      <c r="R95" s="2"/>
      <c r="S95" s="2"/>
      <c r="T95" s="1"/>
      <c r="U95" s="1"/>
      <c r="V95" s="1"/>
      <c r="W95" s="1"/>
      <c r="X95" s="1"/>
      <c r="Y95" s="1"/>
      <c r="Z95" s="1"/>
    </row>
    <row r="96" spans="2:26" s="3" customFormat="1" ht="46.5" customHeight="1" thickBot="1" x14ac:dyDescent="0.25">
      <c r="B96" s="179"/>
      <c r="C96" s="181"/>
      <c r="D96" s="183"/>
      <c r="E96" s="181"/>
      <c r="F96" s="181"/>
      <c r="G96" s="181"/>
      <c r="H96" s="185"/>
      <c r="I96" s="11"/>
      <c r="M96" s="1"/>
      <c r="N96" s="1"/>
      <c r="O96" s="1"/>
      <c r="P96" s="2"/>
      <c r="Q96" s="2"/>
      <c r="R96" s="2"/>
      <c r="S96" s="2"/>
      <c r="T96" s="1"/>
      <c r="U96" s="1"/>
      <c r="V96" s="1"/>
      <c r="W96" s="1"/>
      <c r="X96" s="1"/>
      <c r="Y96" s="1"/>
      <c r="Z96" s="1"/>
    </row>
    <row r="97" spans="2:26" s="3" customFormat="1" ht="18.75" customHeight="1" x14ac:dyDescent="0.2">
      <c r="B97" s="186"/>
      <c r="C97" s="186"/>
      <c r="D97" s="186"/>
      <c r="E97" s="186"/>
      <c r="F97" s="186"/>
      <c r="G97" s="186"/>
      <c r="H97" s="186"/>
      <c r="I97" s="11"/>
      <c r="M97" s="1"/>
      <c r="N97" s="1"/>
      <c r="O97" s="1"/>
      <c r="P97" s="2"/>
      <c r="Q97" s="2"/>
      <c r="R97" s="2"/>
      <c r="S97" s="2"/>
      <c r="T97" s="1"/>
      <c r="U97" s="1"/>
      <c r="V97" s="1"/>
      <c r="W97" s="1"/>
      <c r="X97" s="1"/>
      <c r="Y97" s="1"/>
      <c r="Z97" s="1"/>
    </row>
    <row r="98" spans="2:26" s="3" customFormat="1" ht="21.75" customHeight="1" x14ac:dyDescent="0.2">
      <c r="B98" s="191" t="s">
        <v>13</v>
      </c>
      <c r="C98" s="191"/>
      <c r="D98" s="191"/>
      <c r="E98" s="191"/>
      <c r="F98" s="191"/>
      <c r="G98" s="191"/>
      <c r="H98" s="191"/>
      <c r="I98" s="11"/>
      <c r="M98" s="1"/>
      <c r="N98" s="1"/>
      <c r="O98" s="1"/>
      <c r="P98" s="2"/>
      <c r="Q98" s="2"/>
      <c r="R98" s="2"/>
      <c r="S98" s="2"/>
      <c r="T98" s="1"/>
      <c r="U98" s="1"/>
      <c r="V98" s="1"/>
      <c r="W98" s="1"/>
      <c r="X98" s="1"/>
      <c r="Y98" s="1"/>
      <c r="Z98" s="1"/>
    </row>
    <row r="99" spans="2:26" s="3" customFormat="1" ht="15.75" customHeight="1" x14ac:dyDescent="0.2">
      <c r="B99" s="186"/>
      <c r="C99" s="186"/>
      <c r="D99" s="186"/>
      <c r="E99" s="186"/>
      <c r="F99" s="186"/>
      <c r="G99" s="186"/>
      <c r="H99" s="186"/>
      <c r="I99" s="11"/>
      <c r="M99" s="1"/>
      <c r="N99" s="1"/>
      <c r="O99" s="1"/>
      <c r="P99" s="2"/>
      <c r="Q99" s="2"/>
      <c r="R99" s="2"/>
      <c r="S99" s="2"/>
      <c r="T99" s="1"/>
      <c r="U99" s="1"/>
      <c r="V99" s="1"/>
      <c r="W99" s="1"/>
      <c r="X99" s="1"/>
      <c r="Y99" s="1"/>
      <c r="Z99" s="1"/>
    </row>
    <row r="100" spans="2:26" s="3" customFormat="1" ht="33" customHeight="1" x14ac:dyDescent="0.2">
      <c r="B100" s="175" t="s">
        <v>12</v>
      </c>
      <c r="C100" s="175"/>
      <c r="D100" s="175"/>
      <c r="E100" s="175"/>
      <c r="F100" s="175"/>
      <c r="G100" s="175"/>
      <c r="H100" s="175"/>
      <c r="I100" s="11"/>
      <c r="M100" s="1"/>
      <c r="N100" s="1"/>
      <c r="O100" s="1"/>
      <c r="P100" s="2"/>
      <c r="Q100" s="2"/>
      <c r="R100" s="2"/>
      <c r="S100" s="2"/>
      <c r="T100" s="1"/>
      <c r="U100" s="1"/>
      <c r="V100" s="1"/>
      <c r="W100" s="1"/>
      <c r="X100" s="1"/>
      <c r="Y100" s="1"/>
      <c r="Z100" s="1"/>
    </row>
    <row r="101" spans="2:26" s="4" customFormat="1" ht="33" customHeight="1" x14ac:dyDescent="0.2">
      <c r="B101" s="176" t="s">
        <v>1</v>
      </c>
      <c r="C101" s="176"/>
      <c r="E101" s="10"/>
      <c r="F101" s="10"/>
      <c r="G101" s="10"/>
      <c r="H101" s="10"/>
      <c r="I101" s="7"/>
      <c r="J101" s="3"/>
      <c r="K101" s="3"/>
      <c r="L101" s="3"/>
      <c r="M101" s="1"/>
      <c r="N101" s="1"/>
      <c r="O101" s="1"/>
      <c r="P101" s="2"/>
      <c r="Q101" s="2"/>
      <c r="R101" s="2"/>
      <c r="S101" s="2"/>
      <c r="T101" s="1"/>
      <c r="U101" s="1"/>
      <c r="V101" s="1"/>
      <c r="W101" s="1"/>
      <c r="X101" s="1"/>
      <c r="Y101" s="1"/>
      <c r="Z101" s="1"/>
    </row>
    <row r="102" spans="2:26" s="4" customFormat="1" ht="33" customHeight="1" x14ac:dyDescent="0.2">
      <c r="C102" s="9" t="str">
        <f>CONCATENATE(" $45.000"," + ($",G19,") =")</f>
        <v xml:space="preserve"> $45.000 + ($1.9875) =</v>
      </c>
      <c r="D102" s="6">
        <f>(45+G19)</f>
        <v>46.987499999999997</v>
      </c>
      <c r="E102" s="5"/>
      <c r="F102" s="5"/>
      <c r="G102" s="5"/>
      <c r="H102" s="5"/>
      <c r="I102" s="7"/>
      <c r="J102" s="3"/>
      <c r="K102" s="3"/>
      <c r="L102" s="3"/>
      <c r="M102" s="1"/>
      <c r="N102" s="1"/>
      <c r="O102" s="1"/>
      <c r="P102" s="2"/>
      <c r="Q102" s="2"/>
      <c r="R102" s="2"/>
      <c r="S102" s="2"/>
      <c r="T102" s="1"/>
      <c r="U102" s="1"/>
      <c r="V102" s="1"/>
      <c r="W102" s="1"/>
      <c r="X102" s="1"/>
      <c r="Y102" s="1"/>
      <c r="Z102" s="1"/>
    </row>
    <row r="103" spans="2:26" s="4" customFormat="1" ht="33" hidden="1" customHeight="1" x14ac:dyDescent="0.2">
      <c r="B103" s="176" t="s">
        <v>11</v>
      </c>
      <c r="C103" s="176"/>
      <c r="D103" s="18"/>
      <c r="E103" s="5"/>
      <c r="F103" s="5"/>
      <c r="G103" s="5"/>
      <c r="H103" s="5"/>
      <c r="I103" s="7"/>
      <c r="J103" s="3"/>
      <c r="K103" s="3"/>
      <c r="L103" s="3"/>
      <c r="M103" s="1"/>
      <c r="N103" s="1"/>
      <c r="O103" s="1"/>
      <c r="P103" s="2"/>
      <c r="Q103" s="2"/>
      <c r="R103" s="2"/>
      <c r="S103" s="2"/>
      <c r="T103" s="1"/>
      <c r="U103" s="1"/>
      <c r="V103" s="1"/>
      <c r="W103" s="1"/>
      <c r="X103" s="1"/>
      <c r="Y103" s="1"/>
      <c r="Z103" s="1"/>
    </row>
    <row r="104" spans="2:26" s="4" customFormat="1" ht="33" hidden="1" customHeight="1" x14ac:dyDescent="0.2">
      <c r="C104" s="17" t="str">
        <f>CONCATENATE(" $45.000"," x ",H42, " =")</f>
        <v xml:space="preserve"> $45.000 x 5.00% =</v>
      </c>
      <c r="D104" s="16">
        <f>(45*H42)</f>
        <v>2.25</v>
      </c>
      <c r="E104" s="5"/>
      <c r="F104" s="5"/>
      <c r="G104" s="5"/>
      <c r="H104" s="5"/>
      <c r="I104" s="7"/>
      <c r="J104" s="3"/>
      <c r="K104" s="3"/>
      <c r="L104" s="3"/>
      <c r="M104" s="1"/>
      <c r="N104" s="1"/>
      <c r="O104" s="1"/>
      <c r="P104" s="2"/>
      <c r="Q104" s="2"/>
      <c r="R104" s="2"/>
      <c r="S104" s="2"/>
      <c r="T104" s="1"/>
      <c r="U104" s="1"/>
      <c r="V104" s="1"/>
      <c r="W104" s="1"/>
      <c r="X104" s="1"/>
      <c r="Y104" s="1"/>
      <c r="Z104" s="1"/>
    </row>
    <row r="105" spans="2:26" s="4" customFormat="1" ht="33" hidden="1" customHeight="1" x14ac:dyDescent="0.2">
      <c r="C105" s="187" t="str">
        <f>CONCATENATE("$",D104," x 96.25% (Difference of 100% Material Minus Total % Asphalt + Fuel Allowance) =")</f>
        <v>$2.25 x 96.25% (Difference of 100% Material Minus Total % Asphalt + Fuel Allowance) =</v>
      </c>
      <c r="D105" s="187"/>
      <c r="E105" s="187"/>
      <c r="F105" s="187"/>
      <c r="G105" s="187"/>
      <c r="H105" s="6">
        <f>(D104*96.25)/100</f>
        <v>2.1656249999999999</v>
      </c>
      <c r="I105" s="7"/>
      <c r="J105" s="3"/>
      <c r="K105" s="3"/>
      <c r="L105" s="3"/>
      <c r="M105" s="1"/>
      <c r="N105" s="1"/>
      <c r="O105" s="1">
        <f>D104*96.25/100</f>
        <v>2.1656249999999999</v>
      </c>
      <c r="P105" s="2"/>
      <c r="Q105" s="2"/>
      <c r="R105" s="2"/>
      <c r="S105" s="2"/>
      <c r="T105" s="1"/>
      <c r="U105" s="1"/>
      <c r="V105" s="1"/>
      <c r="W105" s="1"/>
      <c r="X105" s="1"/>
      <c r="Y105" s="1"/>
      <c r="Z105" s="1"/>
    </row>
    <row r="106" spans="2:26" s="4" customFormat="1" ht="33" hidden="1" customHeight="1" x14ac:dyDescent="0.2">
      <c r="B106" s="176" t="s">
        <v>10</v>
      </c>
      <c r="C106" s="176"/>
      <c r="D106" s="176"/>
      <c r="E106" s="176"/>
      <c r="F106" s="176"/>
      <c r="G106" s="5"/>
      <c r="H106" s="5"/>
      <c r="I106" s="7"/>
      <c r="J106" s="3"/>
      <c r="K106" s="3"/>
      <c r="L106" s="3"/>
      <c r="M106" s="1"/>
      <c r="N106" s="1"/>
      <c r="O106" s="1"/>
      <c r="P106" s="2"/>
      <c r="Q106" s="2"/>
      <c r="R106" s="2"/>
      <c r="S106" s="2"/>
      <c r="T106" s="1"/>
      <c r="U106" s="1"/>
      <c r="V106" s="1"/>
      <c r="W106" s="1"/>
      <c r="X106" s="1"/>
      <c r="Y106" s="1"/>
      <c r="Z106" s="1"/>
    </row>
    <row r="107" spans="2:26" s="4" customFormat="1" ht="33" hidden="1" customHeight="1" x14ac:dyDescent="0.2">
      <c r="C107" s="157" t="str">
        <f>CONCATENATE("$",D102," + $",H105, "  =")</f>
        <v>$46.9875 + $2.165625  =</v>
      </c>
      <c r="D107" s="13">
        <f>D102+H105</f>
        <v>49.153124999999996</v>
      </c>
      <c r="E107" s="5"/>
      <c r="F107" s="5"/>
      <c r="G107" s="5"/>
      <c r="H107" s="5"/>
      <c r="I107" s="7"/>
      <c r="J107" s="3"/>
      <c r="K107" s="12"/>
      <c r="L107" s="3"/>
      <c r="M107" s="1"/>
      <c r="N107" s="1"/>
      <c r="O107" s="1"/>
      <c r="P107" s="2"/>
      <c r="Q107" s="2"/>
      <c r="R107" s="2"/>
      <c r="S107" s="2"/>
      <c r="T107" s="1"/>
      <c r="U107" s="1"/>
      <c r="V107" s="1"/>
      <c r="W107" s="1"/>
      <c r="X107" s="1"/>
      <c r="Y107" s="1"/>
      <c r="Z107" s="1"/>
    </row>
    <row r="108" spans="2:26" ht="29.25" customHeight="1" thickBot="1" x14ac:dyDescent="0.25">
      <c r="I108" s="11"/>
    </row>
    <row r="109" spans="2:26" ht="43.5" customHeight="1" thickBot="1" x14ac:dyDescent="0.25">
      <c r="B109" s="188" t="s">
        <v>9</v>
      </c>
      <c r="C109" s="189"/>
      <c r="D109" s="189"/>
      <c r="E109" s="189"/>
      <c r="F109" s="189"/>
      <c r="G109" s="189"/>
      <c r="H109" s="190"/>
      <c r="I109" s="11"/>
    </row>
    <row r="110" spans="2:26" ht="21.75" customHeight="1" x14ac:dyDescent="0.2">
      <c r="B110" s="186"/>
      <c r="C110" s="186"/>
      <c r="D110" s="186"/>
      <c r="E110" s="186"/>
      <c r="F110" s="186"/>
      <c r="G110" s="186"/>
      <c r="H110" s="186"/>
      <c r="I110" s="11"/>
    </row>
    <row r="111" spans="2:26" ht="21.75" customHeight="1" x14ac:dyDescent="0.2">
      <c r="B111" s="191" t="s">
        <v>8</v>
      </c>
      <c r="C111" s="191"/>
      <c r="D111" s="191"/>
      <c r="E111" s="191"/>
      <c r="F111" s="191"/>
      <c r="G111" s="191"/>
      <c r="H111" s="191"/>
      <c r="I111" s="11"/>
    </row>
    <row r="112" spans="2:26" ht="14.25" customHeight="1" thickBot="1" x14ac:dyDescent="0.25">
      <c r="B112" s="186"/>
      <c r="C112" s="186"/>
      <c r="D112" s="186"/>
      <c r="E112" s="186"/>
      <c r="F112" s="186"/>
      <c r="G112" s="186"/>
      <c r="H112" s="186"/>
      <c r="I112" s="11"/>
    </row>
    <row r="113" spans="2:26" ht="46.5" customHeight="1" x14ac:dyDescent="0.2">
      <c r="B113" s="178" t="s">
        <v>7</v>
      </c>
      <c r="C113" s="180" t="s">
        <v>6</v>
      </c>
      <c r="D113" s="182" t="s">
        <v>5</v>
      </c>
      <c r="E113" s="180" t="s">
        <v>4</v>
      </c>
      <c r="F113" s="180"/>
      <c r="G113" s="180" t="s">
        <v>3</v>
      </c>
      <c r="H113" s="184"/>
      <c r="I113" s="11"/>
    </row>
    <row r="114" spans="2:26" ht="46.5" customHeight="1" thickBot="1" x14ac:dyDescent="0.25">
      <c r="B114" s="179"/>
      <c r="C114" s="181"/>
      <c r="D114" s="183"/>
      <c r="E114" s="181"/>
      <c r="F114" s="181"/>
      <c r="G114" s="181"/>
      <c r="H114" s="185"/>
      <c r="I114" s="11"/>
    </row>
    <row r="115" spans="2:26" ht="18.75" customHeight="1" x14ac:dyDescent="0.2">
      <c r="B115" s="186"/>
      <c r="C115" s="186"/>
      <c r="D115" s="186"/>
      <c r="E115" s="186"/>
      <c r="F115" s="186"/>
      <c r="G115" s="186"/>
      <c r="H115" s="186"/>
      <c r="I115" s="11"/>
    </row>
    <row r="116" spans="2:26" ht="33" customHeight="1" x14ac:dyDescent="0.2">
      <c r="B116" s="175" t="s">
        <v>2</v>
      </c>
      <c r="C116" s="175"/>
      <c r="D116" s="175"/>
      <c r="E116" s="175"/>
      <c r="F116" s="175"/>
      <c r="G116" s="175"/>
      <c r="H116" s="175"/>
      <c r="I116" s="11"/>
    </row>
    <row r="117" spans="2:26" s="4" customFormat="1" ht="33" customHeight="1" x14ac:dyDescent="0.2">
      <c r="B117" s="176" t="s">
        <v>1</v>
      </c>
      <c r="C117" s="176"/>
      <c r="E117" s="10"/>
      <c r="F117" s="10"/>
      <c r="G117" s="10"/>
      <c r="H117" s="10"/>
      <c r="I117" s="7"/>
      <c r="J117" s="3"/>
      <c r="K117" s="3"/>
      <c r="L117" s="3"/>
      <c r="M117" s="1"/>
      <c r="N117" s="1"/>
      <c r="O117" s="1"/>
      <c r="P117" s="2"/>
      <c r="Q117" s="2"/>
      <c r="R117" s="2"/>
      <c r="S117" s="2"/>
      <c r="T117" s="1"/>
      <c r="U117" s="1"/>
      <c r="V117" s="1"/>
      <c r="W117" s="1"/>
      <c r="X117" s="1"/>
      <c r="Y117" s="1"/>
      <c r="Z117" s="1"/>
    </row>
    <row r="118" spans="2:26" s="4" customFormat="1" ht="33" customHeight="1" x14ac:dyDescent="0.2">
      <c r="C118" s="9" t="str">
        <f>CONCATENATE(" $45.000"," + ($",G57,") =")</f>
        <v xml:space="preserve"> $45.000 + ($3.71) =</v>
      </c>
      <c r="D118" s="6">
        <f>(45+G57)</f>
        <v>48.71</v>
      </c>
      <c r="E118" s="5"/>
      <c r="F118" s="5"/>
      <c r="G118" s="5"/>
      <c r="H118" s="5"/>
      <c r="I118" s="7"/>
      <c r="J118" s="3"/>
      <c r="K118" s="3"/>
      <c r="L118" s="3"/>
      <c r="M118" s="1"/>
      <c r="N118" s="1"/>
      <c r="O118" s="1"/>
      <c r="P118" s="2"/>
      <c r="Q118" s="2"/>
      <c r="R118" s="2"/>
      <c r="S118" s="2"/>
      <c r="T118" s="1"/>
      <c r="U118" s="1"/>
      <c r="V118" s="1"/>
      <c r="W118" s="1"/>
      <c r="X118" s="1"/>
      <c r="Y118" s="1"/>
      <c r="Z118" s="1"/>
    </row>
    <row r="119" spans="2:26" s="4" customFormat="1" ht="40.5" customHeight="1" x14ac:dyDescent="0.25">
      <c r="B119" s="177" t="s">
        <v>0</v>
      </c>
      <c r="C119" s="177"/>
      <c r="D119" s="8">
        <f>D118</f>
        <v>48.71</v>
      </c>
      <c r="E119" s="5"/>
      <c r="F119" s="5"/>
      <c r="G119" s="5"/>
      <c r="H119" s="5"/>
      <c r="I119" s="7"/>
      <c r="J119" s="3"/>
      <c r="K119" s="3"/>
      <c r="L119" s="3"/>
      <c r="M119" s="1"/>
      <c r="N119" s="1"/>
      <c r="O119" s="1"/>
      <c r="P119" s="2"/>
      <c r="Q119" s="2"/>
      <c r="R119" s="2"/>
      <c r="S119" s="2"/>
      <c r="T119" s="1"/>
      <c r="U119" s="1"/>
      <c r="V119" s="1"/>
      <c r="W119" s="1"/>
      <c r="X119" s="1"/>
      <c r="Y119" s="1"/>
      <c r="Z119" s="1"/>
    </row>
    <row r="120" spans="2:26" s="4" customFormat="1" ht="33" customHeight="1" x14ac:dyDescent="0.2">
      <c r="D120" s="6"/>
      <c r="E120" s="5"/>
      <c r="F120" s="5"/>
      <c r="G120" s="5"/>
      <c r="H120" s="5"/>
      <c r="J120" s="3"/>
      <c r="K120" s="3"/>
      <c r="L120" s="3"/>
      <c r="M120" s="1"/>
      <c r="N120" s="1"/>
      <c r="O120" s="1"/>
      <c r="P120" s="2"/>
      <c r="Q120" s="2"/>
      <c r="R120" s="2"/>
      <c r="S120" s="2"/>
      <c r="T120" s="1"/>
      <c r="U120" s="1"/>
      <c r="V120" s="1"/>
      <c r="W120" s="1"/>
      <c r="X120" s="1"/>
      <c r="Y120" s="1"/>
      <c r="Z120" s="1"/>
    </row>
    <row r="123" spans="2:26" ht="50.25" customHeight="1" x14ac:dyDescent="0.2"/>
    <row r="124" spans="2:26" ht="56.25" customHeight="1" x14ac:dyDescent="0.2"/>
    <row r="125" spans="2:26" ht="18" customHeight="1" x14ac:dyDescent="0.2"/>
    <row r="126" spans="2:26" ht="18" customHeight="1" x14ac:dyDescent="0.2"/>
    <row r="127" spans="2:26" ht="18" customHeight="1" x14ac:dyDescent="0.2"/>
    <row r="128" spans="2:26"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sheetData>
  <sheetProtection algorithmName="SHA-512" hashValue="t5oHMfdttv4zibXwnZI1y+CuJmtUtHSe5QpiYsl/1icbZonIMA1D6n27fSuusXSnTBep43KaERprWGSoUv8zeA==" saltValue="x9geLXttdl68h0cLgVOgFA==" spinCount="100000" sheet="1" formatColumns="0" formatRows="0" selectLockedCells="1"/>
  <mergeCells count="122">
    <mergeCell ref="B1:D1"/>
    <mergeCell ref="C3:E3"/>
    <mergeCell ref="G3:H3"/>
    <mergeCell ref="C4:E4"/>
    <mergeCell ref="G4:H4"/>
    <mergeCell ref="B6:E6"/>
    <mergeCell ref="F6:G6"/>
    <mergeCell ref="S10:S29"/>
    <mergeCell ref="B11:H11"/>
    <mergeCell ref="B12:E12"/>
    <mergeCell ref="B13:H13"/>
    <mergeCell ref="J13:K13"/>
    <mergeCell ref="P13:P15"/>
    <mergeCell ref="M6:N8"/>
    <mergeCell ref="P6:S7"/>
    <mergeCell ref="B7:E7"/>
    <mergeCell ref="B8:H8"/>
    <mergeCell ref="P8:S8"/>
    <mergeCell ref="B9:H9"/>
    <mergeCell ref="J9:K9"/>
    <mergeCell ref="Q13:Q15"/>
    <mergeCell ref="B14:H14"/>
    <mergeCell ref="B15:H15"/>
    <mergeCell ref="B16:H16"/>
    <mergeCell ref="P16:P17"/>
    <mergeCell ref="Q16:Q17"/>
    <mergeCell ref="B17:H17"/>
    <mergeCell ref="B10:C10"/>
    <mergeCell ref="D10:F10"/>
    <mergeCell ref="P10:P12"/>
    <mergeCell ref="Q10:Q12"/>
    <mergeCell ref="G18:H18"/>
    <mergeCell ref="P18:P20"/>
    <mergeCell ref="Q18:Q20"/>
    <mergeCell ref="G19:H19"/>
    <mergeCell ref="G20:H20"/>
    <mergeCell ref="G21:H21"/>
    <mergeCell ref="P21:P23"/>
    <mergeCell ref="Q21:Q23"/>
    <mergeCell ref="G22:H22"/>
    <mergeCell ref="G23:H23"/>
    <mergeCell ref="G24:H24"/>
    <mergeCell ref="P24:P26"/>
    <mergeCell ref="Q24:Q26"/>
    <mergeCell ref="G25:H25"/>
    <mergeCell ref="G26:H26"/>
    <mergeCell ref="G27:H27"/>
    <mergeCell ref="P27:P29"/>
    <mergeCell ref="Q27:Q29"/>
    <mergeCell ref="G28:H28"/>
    <mergeCell ref="G29:H29"/>
    <mergeCell ref="B35:H35"/>
    <mergeCell ref="D36:E36"/>
    <mergeCell ref="B38:D38"/>
    <mergeCell ref="B40:H40"/>
    <mergeCell ref="H42:H52"/>
    <mergeCell ref="B55:H55"/>
    <mergeCell ref="P30:P32"/>
    <mergeCell ref="Q30:Q32"/>
    <mergeCell ref="B31:H31"/>
    <mergeCell ref="B32:H32"/>
    <mergeCell ref="B33:H33"/>
    <mergeCell ref="B34:H34"/>
    <mergeCell ref="B63:C63"/>
    <mergeCell ref="B64:E64"/>
    <mergeCell ref="B65:H65"/>
    <mergeCell ref="B66:E66"/>
    <mergeCell ref="B67:H67"/>
    <mergeCell ref="B68:E68"/>
    <mergeCell ref="G56:H56"/>
    <mergeCell ref="G57:H57"/>
    <mergeCell ref="G58:H58"/>
    <mergeCell ref="G59:H59"/>
    <mergeCell ref="B61:H61"/>
    <mergeCell ref="B62:H62"/>
    <mergeCell ref="B77:H77"/>
    <mergeCell ref="B78:E78"/>
    <mergeCell ref="B79:H79"/>
    <mergeCell ref="B81:H81"/>
    <mergeCell ref="B82:H82"/>
    <mergeCell ref="B84:E84"/>
    <mergeCell ref="B70:C70"/>
    <mergeCell ref="B71:E71"/>
    <mergeCell ref="B72:H72"/>
    <mergeCell ref="B73:E73"/>
    <mergeCell ref="B74:H74"/>
    <mergeCell ref="B75:E75"/>
    <mergeCell ref="B92:H92"/>
    <mergeCell ref="B93:H93"/>
    <mergeCell ref="B94:H94"/>
    <mergeCell ref="B95:B96"/>
    <mergeCell ref="C95:C96"/>
    <mergeCell ref="D95:D96"/>
    <mergeCell ref="E95:F96"/>
    <mergeCell ref="G95:H96"/>
    <mergeCell ref="B85:H85"/>
    <mergeCell ref="B86:E86"/>
    <mergeCell ref="B87:H87"/>
    <mergeCell ref="B88:E88"/>
    <mergeCell ref="B89:H89"/>
    <mergeCell ref="B91:H91"/>
    <mergeCell ref="C105:G105"/>
    <mergeCell ref="B106:F106"/>
    <mergeCell ref="B109:H109"/>
    <mergeCell ref="B110:H110"/>
    <mergeCell ref="B111:H111"/>
    <mergeCell ref="B112:H112"/>
    <mergeCell ref="B97:H97"/>
    <mergeCell ref="B98:H98"/>
    <mergeCell ref="B99:H99"/>
    <mergeCell ref="B100:H100"/>
    <mergeCell ref="B101:C101"/>
    <mergeCell ref="B103:C103"/>
    <mergeCell ref="B116:H116"/>
    <mergeCell ref="B117:C117"/>
    <mergeCell ref="B119:C119"/>
    <mergeCell ref="B113:B114"/>
    <mergeCell ref="C113:C114"/>
    <mergeCell ref="D113:D114"/>
    <mergeCell ref="E113:F114"/>
    <mergeCell ref="G113:H114"/>
    <mergeCell ref="B115:H115"/>
  </mergeCells>
  <dataValidations count="8">
    <dataValidation type="list" allowBlank="1" showInputMessage="1" showErrorMessage="1" sqref="K21 WVQ983001 WLU983001 WBY983001 VSC983001 VIG983001 UYK983001 UOO983001 UES983001 TUW983001 TLA983001 TBE983001 SRI983001 SHM983001 RXQ983001 RNU983001 RDY983001 QUC983001 QKG983001 QAK983001 PQO983001 PGS983001 OWW983001 ONA983001 ODE983001 NTI983001 NJM983001 MZQ983001 MPU983001 MFY983001 LWC983001 LMG983001 LCK983001 KSO983001 KIS983001 JYW983001 JPA983001 JFE983001 IVI983001 ILM983001 IBQ983001 HRU983001 HHY983001 GYC983001 GOG983001 GEK983001 FUO983001 FKS983001 FAW983001 ERA983001 EHE983001 DXI983001 DNM983001 DDQ983001 CTU983001 CJY983001 CAC983001 BQG983001 BGK983001 AWO983001 AMS983001 ACW983001 TA983001 JE983001 K982915 WVQ917465 WLU917465 WBY917465 VSC917465 VIG917465 UYK917465 UOO917465 UES917465 TUW917465 TLA917465 TBE917465 SRI917465 SHM917465 RXQ917465 RNU917465 RDY917465 QUC917465 QKG917465 QAK917465 PQO917465 PGS917465 OWW917465 ONA917465 ODE917465 NTI917465 NJM917465 MZQ917465 MPU917465 MFY917465 LWC917465 LMG917465 LCK917465 KSO917465 KIS917465 JYW917465 JPA917465 JFE917465 IVI917465 ILM917465 IBQ917465 HRU917465 HHY917465 GYC917465 GOG917465 GEK917465 FUO917465 FKS917465 FAW917465 ERA917465 EHE917465 DXI917465 DNM917465 DDQ917465 CTU917465 CJY917465 CAC917465 BQG917465 BGK917465 AWO917465 AMS917465 ACW917465 TA917465 JE917465 K917379 WVQ851929 WLU851929 WBY851929 VSC851929 VIG851929 UYK851929 UOO851929 UES851929 TUW851929 TLA851929 TBE851929 SRI851929 SHM851929 RXQ851929 RNU851929 RDY851929 QUC851929 QKG851929 QAK851929 PQO851929 PGS851929 OWW851929 ONA851929 ODE851929 NTI851929 NJM851929 MZQ851929 MPU851929 MFY851929 LWC851929 LMG851929 LCK851929 KSO851929 KIS851929 JYW851929 JPA851929 JFE851929 IVI851929 ILM851929 IBQ851929 HRU851929 HHY851929 GYC851929 GOG851929 GEK851929 FUO851929 FKS851929 FAW851929 ERA851929 EHE851929 DXI851929 DNM851929 DDQ851929 CTU851929 CJY851929 CAC851929 BQG851929 BGK851929 AWO851929 AMS851929 ACW851929 TA851929 JE851929 K851843 WVQ786393 WLU786393 WBY786393 VSC786393 VIG786393 UYK786393 UOO786393 UES786393 TUW786393 TLA786393 TBE786393 SRI786393 SHM786393 RXQ786393 RNU786393 RDY786393 QUC786393 QKG786393 QAK786393 PQO786393 PGS786393 OWW786393 ONA786393 ODE786393 NTI786393 NJM786393 MZQ786393 MPU786393 MFY786393 LWC786393 LMG786393 LCK786393 KSO786393 KIS786393 JYW786393 JPA786393 JFE786393 IVI786393 ILM786393 IBQ786393 HRU786393 HHY786393 GYC786393 GOG786393 GEK786393 FUO786393 FKS786393 FAW786393 ERA786393 EHE786393 DXI786393 DNM786393 DDQ786393 CTU786393 CJY786393 CAC786393 BQG786393 BGK786393 AWO786393 AMS786393 ACW786393 TA786393 JE786393 K786307 WVQ720857 WLU720857 WBY720857 VSC720857 VIG720857 UYK720857 UOO720857 UES720857 TUW720857 TLA720857 TBE720857 SRI720857 SHM720857 RXQ720857 RNU720857 RDY720857 QUC720857 QKG720857 QAK720857 PQO720857 PGS720857 OWW720857 ONA720857 ODE720857 NTI720857 NJM720857 MZQ720857 MPU720857 MFY720857 LWC720857 LMG720857 LCK720857 KSO720857 KIS720857 JYW720857 JPA720857 JFE720857 IVI720857 ILM720857 IBQ720857 HRU720857 HHY720857 GYC720857 GOG720857 GEK720857 FUO720857 FKS720857 FAW720857 ERA720857 EHE720857 DXI720857 DNM720857 DDQ720857 CTU720857 CJY720857 CAC720857 BQG720857 BGK720857 AWO720857 AMS720857 ACW720857 TA720857 JE720857 K720771 WVQ655321 WLU655321 WBY655321 VSC655321 VIG655321 UYK655321 UOO655321 UES655321 TUW655321 TLA655321 TBE655321 SRI655321 SHM655321 RXQ655321 RNU655321 RDY655321 QUC655321 QKG655321 QAK655321 PQO655321 PGS655321 OWW655321 ONA655321 ODE655321 NTI655321 NJM655321 MZQ655321 MPU655321 MFY655321 LWC655321 LMG655321 LCK655321 KSO655321 KIS655321 JYW655321 JPA655321 JFE655321 IVI655321 ILM655321 IBQ655321 HRU655321 HHY655321 GYC655321 GOG655321 GEK655321 FUO655321 FKS655321 FAW655321 ERA655321 EHE655321 DXI655321 DNM655321 DDQ655321 CTU655321 CJY655321 CAC655321 BQG655321 BGK655321 AWO655321 AMS655321 ACW655321 TA655321 JE655321 K655235 WVQ589785 WLU589785 WBY589785 VSC589785 VIG589785 UYK589785 UOO589785 UES589785 TUW589785 TLA589785 TBE589785 SRI589785 SHM589785 RXQ589785 RNU589785 RDY589785 QUC589785 QKG589785 QAK589785 PQO589785 PGS589785 OWW589785 ONA589785 ODE589785 NTI589785 NJM589785 MZQ589785 MPU589785 MFY589785 LWC589785 LMG589785 LCK589785 KSO589785 KIS589785 JYW589785 JPA589785 JFE589785 IVI589785 ILM589785 IBQ589785 HRU589785 HHY589785 GYC589785 GOG589785 GEK589785 FUO589785 FKS589785 FAW589785 ERA589785 EHE589785 DXI589785 DNM589785 DDQ589785 CTU589785 CJY589785 CAC589785 BQG589785 BGK589785 AWO589785 AMS589785 ACW589785 TA589785 JE589785 K589699 WVQ524249 WLU524249 WBY524249 VSC524249 VIG524249 UYK524249 UOO524249 UES524249 TUW524249 TLA524249 TBE524249 SRI524249 SHM524249 RXQ524249 RNU524249 RDY524249 QUC524249 QKG524249 QAK524249 PQO524249 PGS524249 OWW524249 ONA524249 ODE524249 NTI524249 NJM524249 MZQ524249 MPU524249 MFY524249 LWC524249 LMG524249 LCK524249 KSO524249 KIS524249 JYW524249 JPA524249 JFE524249 IVI524249 ILM524249 IBQ524249 HRU524249 HHY524249 GYC524249 GOG524249 GEK524249 FUO524249 FKS524249 FAW524249 ERA524249 EHE524249 DXI524249 DNM524249 DDQ524249 CTU524249 CJY524249 CAC524249 BQG524249 BGK524249 AWO524249 AMS524249 ACW524249 TA524249 JE524249 K524163 WVQ458713 WLU458713 WBY458713 VSC458713 VIG458713 UYK458713 UOO458713 UES458713 TUW458713 TLA458713 TBE458713 SRI458713 SHM458713 RXQ458713 RNU458713 RDY458713 QUC458713 QKG458713 QAK458713 PQO458713 PGS458713 OWW458713 ONA458713 ODE458713 NTI458713 NJM458713 MZQ458713 MPU458713 MFY458713 LWC458713 LMG458713 LCK458713 KSO458713 KIS458713 JYW458713 JPA458713 JFE458713 IVI458713 ILM458713 IBQ458713 HRU458713 HHY458713 GYC458713 GOG458713 GEK458713 FUO458713 FKS458713 FAW458713 ERA458713 EHE458713 DXI458713 DNM458713 DDQ458713 CTU458713 CJY458713 CAC458713 BQG458713 BGK458713 AWO458713 AMS458713 ACW458713 TA458713 JE458713 K458627 WVQ393177 WLU393177 WBY393177 VSC393177 VIG393177 UYK393177 UOO393177 UES393177 TUW393177 TLA393177 TBE393177 SRI393177 SHM393177 RXQ393177 RNU393177 RDY393177 QUC393177 QKG393177 QAK393177 PQO393177 PGS393177 OWW393177 ONA393177 ODE393177 NTI393177 NJM393177 MZQ393177 MPU393177 MFY393177 LWC393177 LMG393177 LCK393177 KSO393177 KIS393177 JYW393177 JPA393177 JFE393177 IVI393177 ILM393177 IBQ393177 HRU393177 HHY393177 GYC393177 GOG393177 GEK393177 FUO393177 FKS393177 FAW393177 ERA393177 EHE393177 DXI393177 DNM393177 DDQ393177 CTU393177 CJY393177 CAC393177 BQG393177 BGK393177 AWO393177 AMS393177 ACW393177 TA393177 JE393177 K393091 WVQ327641 WLU327641 WBY327641 VSC327641 VIG327641 UYK327641 UOO327641 UES327641 TUW327641 TLA327641 TBE327641 SRI327641 SHM327641 RXQ327641 RNU327641 RDY327641 QUC327641 QKG327641 QAK327641 PQO327641 PGS327641 OWW327641 ONA327641 ODE327641 NTI327641 NJM327641 MZQ327641 MPU327641 MFY327641 LWC327641 LMG327641 LCK327641 KSO327641 KIS327641 JYW327641 JPA327641 JFE327641 IVI327641 ILM327641 IBQ327641 HRU327641 HHY327641 GYC327641 GOG327641 GEK327641 FUO327641 FKS327641 FAW327641 ERA327641 EHE327641 DXI327641 DNM327641 DDQ327641 CTU327641 CJY327641 CAC327641 BQG327641 BGK327641 AWO327641 AMS327641 ACW327641 TA327641 JE327641 K327555 WVQ262105 WLU262105 WBY262105 VSC262105 VIG262105 UYK262105 UOO262105 UES262105 TUW262105 TLA262105 TBE262105 SRI262105 SHM262105 RXQ262105 RNU262105 RDY262105 QUC262105 QKG262105 QAK262105 PQO262105 PGS262105 OWW262105 ONA262105 ODE262105 NTI262105 NJM262105 MZQ262105 MPU262105 MFY262105 LWC262105 LMG262105 LCK262105 KSO262105 KIS262105 JYW262105 JPA262105 JFE262105 IVI262105 ILM262105 IBQ262105 HRU262105 HHY262105 GYC262105 GOG262105 GEK262105 FUO262105 FKS262105 FAW262105 ERA262105 EHE262105 DXI262105 DNM262105 DDQ262105 CTU262105 CJY262105 CAC262105 BQG262105 BGK262105 AWO262105 AMS262105 ACW262105 TA262105 JE262105 K262019 WVQ196569 WLU196569 WBY196569 VSC196569 VIG196569 UYK196569 UOO196569 UES196569 TUW196569 TLA196569 TBE196569 SRI196569 SHM196569 RXQ196569 RNU196569 RDY196569 QUC196569 QKG196569 QAK196569 PQO196569 PGS196569 OWW196569 ONA196569 ODE196569 NTI196569 NJM196569 MZQ196569 MPU196569 MFY196569 LWC196569 LMG196569 LCK196569 KSO196569 KIS196569 JYW196569 JPA196569 JFE196569 IVI196569 ILM196569 IBQ196569 HRU196569 HHY196569 GYC196569 GOG196569 GEK196569 FUO196569 FKS196569 FAW196569 ERA196569 EHE196569 DXI196569 DNM196569 DDQ196569 CTU196569 CJY196569 CAC196569 BQG196569 BGK196569 AWO196569 AMS196569 ACW196569 TA196569 JE196569 K196483 WVQ131033 WLU131033 WBY131033 VSC131033 VIG131033 UYK131033 UOO131033 UES131033 TUW131033 TLA131033 TBE131033 SRI131033 SHM131033 RXQ131033 RNU131033 RDY131033 QUC131033 QKG131033 QAK131033 PQO131033 PGS131033 OWW131033 ONA131033 ODE131033 NTI131033 NJM131033 MZQ131033 MPU131033 MFY131033 LWC131033 LMG131033 LCK131033 KSO131033 KIS131033 JYW131033 JPA131033 JFE131033 IVI131033 ILM131033 IBQ131033 HRU131033 HHY131033 GYC131033 GOG131033 GEK131033 FUO131033 FKS131033 FAW131033 ERA131033 EHE131033 DXI131033 DNM131033 DDQ131033 CTU131033 CJY131033 CAC131033 BQG131033 BGK131033 AWO131033 AMS131033 ACW131033 TA131033 JE131033 K130947 WVQ65497 WLU65497 WBY65497 VSC65497 VIG65497 UYK65497 UOO65497 UES65497 TUW65497 TLA65497 TBE65497 SRI65497 SHM65497 RXQ65497 RNU65497 RDY65497 QUC65497 QKG65497 QAK65497 PQO65497 PGS65497 OWW65497 ONA65497 ODE65497 NTI65497 NJM65497 MZQ65497 MPU65497 MFY65497 LWC65497 LMG65497 LCK65497 KSO65497 KIS65497 JYW65497 JPA65497 JFE65497 IVI65497 ILM65497 IBQ65497 HRU65497 HHY65497 GYC65497 GOG65497 GEK65497 FUO65497 FKS65497 FAW65497 ERA65497 EHE65497 DXI65497 DNM65497 DDQ65497 CTU65497 CJY65497 CAC65497 BQG65497 BGK65497 AWO65497 AMS65497 ACW65497 TA65497 JE65497 K65411 WVQ16 WLU16 WBY16 VSC16 VIG16 UYK16 UOO16 UES16 TUW16 TLA16 TBE16 SRI16 SHM16 RXQ16 RNU16 RDY16 QUC16 QKG16 QAK16 PQO16 PGS16 OWW16 ONA16 ODE16 NTI16 NJM16 MZQ16 MPU16 MFY16 LWC16 LMG16 LCK16 KSO16 KIS16 JYW16 JPA16 JFE16 IVI16 ILM16 IBQ16 HRU16 HHY16 GYC16 GOG16 GEK16 FUO16 FKS16 FAW16 ERA16 EHE16 DXI16 DNM16 DDQ16 CTU16 CJY16 CAC16 BQG16 BGK16 AWO16 AMS16 ACW16 TA16 JE16" xr:uid="{C25AE088-CA9F-45C4-A866-C8C424039D98}">
      <formula1>$R$10:$R$33</formula1>
    </dataValidation>
    <dataValidation type="list" allowBlank="1" showInputMessage="1" showErrorMessage="1" sqref="K17 WVQ982997 WLU982997 WBY982997 VSC982997 VIG982997 UYK982997 UOO982997 UES982997 TUW982997 TLA982997 TBE982997 SRI982997 SHM982997 RXQ982997 RNU982997 RDY982997 QUC982997 QKG982997 QAK982997 PQO982997 PGS982997 OWW982997 ONA982997 ODE982997 NTI982997 NJM982997 MZQ982997 MPU982997 MFY982997 LWC982997 LMG982997 LCK982997 KSO982997 KIS982997 JYW982997 JPA982997 JFE982997 IVI982997 ILM982997 IBQ982997 HRU982997 HHY982997 GYC982997 GOG982997 GEK982997 FUO982997 FKS982997 FAW982997 ERA982997 EHE982997 DXI982997 DNM982997 DDQ982997 CTU982997 CJY982997 CAC982997 BQG982997 BGK982997 AWO982997 AMS982997 ACW982997 TA982997 JE982997 K982911 WVQ917461 WLU917461 WBY917461 VSC917461 VIG917461 UYK917461 UOO917461 UES917461 TUW917461 TLA917461 TBE917461 SRI917461 SHM917461 RXQ917461 RNU917461 RDY917461 QUC917461 QKG917461 QAK917461 PQO917461 PGS917461 OWW917461 ONA917461 ODE917461 NTI917461 NJM917461 MZQ917461 MPU917461 MFY917461 LWC917461 LMG917461 LCK917461 KSO917461 KIS917461 JYW917461 JPA917461 JFE917461 IVI917461 ILM917461 IBQ917461 HRU917461 HHY917461 GYC917461 GOG917461 GEK917461 FUO917461 FKS917461 FAW917461 ERA917461 EHE917461 DXI917461 DNM917461 DDQ917461 CTU917461 CJY917461 CAC917461 BQG917461 BGK917461 AWO917461 AMS917461 ACW917461 TA917461 JE917461 K917375 WVQ851925 WLU851925 WBY851925 VSC851925 VIG851925 UYK851925 UOO851925 UES851925 TUW851925 TLA851925 TBE851925 SRI851925 SHM851925 RXQ851925 RNU851925 RDY851925 QUC851925 QKG851925 QAK851925 PQO851925 PGS851925 OWW851925 ONA851925 ODE851925 NTI851925 NJM851925 MZQ851925 MPU851925 MFY851925 LWC851925 LMG851925 LCK851925 KSO851925 KIS851925 JYW851925 JPA851925 JFE851925 IVI851925 ILM851925 IBQ851925 HRU851925 HHY851925 GYC851925 GOG851925 GEK851925 FUO851925 FKS851925 FAW851925 ERA851925 EHE851925 DXI851925 DNM851925 DDQ851925 CTU851925 CJY851925 CAC851925 BQG851925 BGK851925 AWO851925 AMS851925 ACW851925 TA851925 JE851925 K851839 WVQ786389 WLU786389 WBY786389 VSC786389 VIG786389 UYK786389 UOO786389 UES786389 TUW786389 TLA786389 TBE786389 SRI786389 SHM786389 RXQ786389 RNU786389 RDY786389 QUC786389 QKG786389 QAK786389 PQO786389 PGS786389 OWW786389 ONA786389 ODE786389 NTI786389 NJM786389 MZQ786389 MPU786389 MFY786389 LWC786389 LMG786389 LCK786389 KSO786389 KIS786389 JYW786389 JPA786389 JFE786389 IVI786389 ILM786389 IBQ786389 HRU786389 HHY786389 GYC786389 GOG786389 GEK786389 FUO786389 FKS786389 FAW786389 ERA786389 EHE786389 DXI786389 DNM786389 DDQ786389 CTU786389 CJY786389 CAC786389 BQG786389 BGK786389 AWO786389 AMS786389 ACW786389 TA786389 JE786389 K786303 WVQ720853 WLU720853 WBY720853 VSC720853 VIG720853 UYK720853 UOO720853 UES720853 TUW720853 TLA720853 TBE720853 SRI720853 SHM720853 RXQ720853 RNU720853 RDY720853 QUC720853 QKG720853 QAK720853 PQO720853 PGS720853 OWW720853 ONA720853 ODE720853 NTI720853 NJM720853 MZQ720853 MPU720853 MFY720853 LWC720853 LMG720853 LCK720853 KSO720853 KIS720853 JYW720853 JPA720853 JFE720853 IVI720853 ILM720853 IBQ720853 HRU720853 HHY720853 GYC720853 GOG720853 GEK720853 FUO720853 FKS720853 FAW720853 ERA720853 EHE720853 DXI720853 DNM720853 DDQ720853 CTU720853 CJY720853 CAC720853 BQG720853 BGK720853 AWO720853 AMS720853 ACW720853 TA720853 JE720853 K720767 WVQ655317 WLU655317 WBY655317 VSC655317 VIG655317 UYK655317 UOO655317 UES655317 TUW655317 TLA655317 TBE655317 SRI655317 SHM655317 RXQ655317 RNU655317 RDY655317 QUC655317 QKG655317 QAK655317 PQO655317 PGS655317 OWW655317 ONA655317 ODE655317 NTI655317 NJM655317 MZQ655317 MPU655317 MFY655317 LWC655317 LMG655317 LCK655317 KSO655317 KIS655317 JYW655317 JPA655317 JFE655317 IVI655317 ILM655317 IBQ655317 HRU655317 HHY655317 GYC655317 GOG655317 GEK655317 FUO655317 FKS655317 FAW655317 ERA655317 EHE655317 DXI655317 DNM655317 DDQ655317 CTU655317 CJY655317 CAC655317 BQG655317 BGK655317 AWO655317 AMS655317 ACW655317 TA655317 JE655317 K655231 WVQ589781 WLU589781 WBY589781 VSC589781 VIG589781 UYK589781 UOO589781 UES589781 TUW589781 TLA589781 TBE589781 SRI589781 SHM589781 RXQ589781 RNU589781 RDY589781 QUC589781 QKG589781 QAK589781 PQO589781 PGS589781 OWW589781 ONA589781 ODE589781 NTI589781 NJM589781 MZQ589781 MPU589781 MFY589781 LWC589781 LMG589781 LCK589781 KSO589781 KIS589781 JYW589781 JPA589781 JFE589781 IVI589781 ILM589781 IBQ589781 HRU589781 HHY589781 GYC589781 GOG589781 GEK589781 FUO589781 FKS589781 FAW589781 ERA589781 EHE589781 DXI589781 DNM589781 DDQ589781 CTU589781 CJY589781 CAC589781 BQG589781 BGK589781 AWO589781 AMS589781 ACW589781 TA589781 JE589781 K589695 WVQ524245 WLU524245 WBY524245 VSC524245 VIG524245 UYK524245 UOO524245 UES524245 TUW524245 TLA524245 TBE524245 SRI524245 SHM524245 RXQ524245 RNU524245 RDY524245 QUC524245 QKG524245 QAK524245 PQO524245 PGS524245 OWW524245 ONA524245 ODE524245 NTI524245 NJM524245 MZQ524245 MPU524245 MFY524245 LWC524245 LMG524245 LCK524245 KSO524245 KIS524245 JYW524245 JPA524245 JFE524245 IVI524245 ILM524245 IBQ524245 HRU524245 HHY524245 GYC524245 GOG524245 GEK524245 FUO524245 FKS524245 FAW524245 ERA524245 EHE524245 DXI524245 DNM524245 DDQ524245 CTU524245 CJY524245 CAC524245 BQG524245 BGK524245 AWO524245 AMS524245 ACW524245 TA524245 JE524245 K524159 WVQ458709 WLU458709 WBY458709 VSC458709 VIG458709 UYK458709 UOO458709 UES458709 TUW458709 TLA458709 TBE458709 SRI458709 SHM458709 RXQ458709 RNU458709 RDY458709 QUC458709 QKG458709 QAK458709 PQO458709 PGS458709 OWW458709 ONA458709 ODE458709 NTI458709 NJM458709 MZQ458709 MPU458709 MFY458709 LWC458709 LMG458709 LCK458709 KSO458709 KIS458709 JYW458709 JPA458709 JFE458709 IVI458709 ILM458709 IBQ458709 HRU458709 HHY458709 GYC458709 GOG458709 GEK458709 FUO458709 FKS458709 FAW458709 ERA458709 EHE458709 DXI458709 DNM458709 DDQ458709 CTU458709 CJY458709 CAC458709 BQG458709 BGK458709 AWO458709 AMS458709 ACW458709 TA458709 JE458709 K458623 WVQ393173 WLU393173 WBY393173 VSC393173 VIG393173 UYK393173 UOO393173 UES393173 TUW393173 TLA393173 TBE393173 SRI393173 SHM393173 RXQ393173 RNU393173 RDY393173 QUC393173 QKG393173 QAK393173 PQO393173 PGS393173 OWW393173 ONA393173 ODE393173 NTI393173 NJM393173 MZQ393173 MPU393173 MFY393173 LWC393173 LMG393173 LCK393173 KSO393173 KIS393173 JYW393173 JPA393173 JFE393173 IVI393173 ILM393173 IBQ393173 HRU393173 HHY393173 GYC393173 GOG393173 GEK393173 FUO393173 FKS393173 FAW393173 ERA393173 EHE393173 DXI393173 DNM393173 DDQ393173 CTU393173 CJY393173 CAC393173 BQG393173 BGK393173 AWO393173 AMS393173 ACW393173 TA393173 JE393173 K393087 WVQ327637 WLU327637 WBY327637 VSC327637 VIG327637 UYK327637 UOO327637 UES327637 TUW327637 TLA327637 TBE327637 SRI327637 SHM327637 RXQ327637 RNU327637 RDY327637 QUC327637 QKG327637 QAK327637 PQO327637 PGS327637 OWW327637 ONA327637 ODE327637 NTI327637 NJM327637 MZQ327637 MPU327637 MFY327637 LWC327637 LMG327637 LCK327637 KSO327637 KIS327637 JYW327637 JPA327637 JFE327637 IVI327637 ILM327637 IBQ327637 HRU327637 HHY327637 GYC327637 GOG327637 GEK327637 FUO327637 FKS327637 FAW327637 ERA327637 EHE327637 DXI327637 DNM327637 DDQ327637 CTU327637 CJY327637 CAC327637 BQG327637 BGK327637 AWO327637 AMS327637 ACW327637 TA327637 JE327637 K327551 WVQ262101 WLU262101 WBY262101 VSC262101 VIG262101 UYK262101 UOO262101 UES262101 TUW262101 TLA262101 TBE262101 SRI262101 SHM262101 RXQ262101 RNU262101 RDY262101 QUC262101 QKG262101 QAK262101 PQO262101 PGS262101 OWW262101 ONA262101 ODE262101 NTI262101 NJM262101 MZQ262101 MPU262101 MFY262101 LWC262101 LMG262101 LCK262101 KSO262101 KIS262101 JYW262101 JPA262101 JFE262101 IVI262101 ILM262101 IBQ262101 HRU262101 HHY262101 GYC262101 GOG262101 GEK262101 FUO262101 FKS262101 FAW262101 ERA262101 EHE262101 DXI262101 DNM262101 DDQ262101 CTU262101 CJY262101 CAC262101 BQG262101 BGK262101 AWO262101 AMS262101 ACW262101 TA262101 JE262101 K262015 WVQ196565 WLU196565 WBY196565 VSC196565 VIG196565 UYK196565 UOO196565 UES196565 TUW196565 TLA196565 TBE196565 SRI196565 SHM196565 RXQ196565 RNU196565 RDY196565 QUC196565 QKG196565 QAK196565 PQO196565 PGS196565 OWW196565 ONA196565 ODE196565 NTI196565 NJM196565 MZQ196565 MPU196565 MFY196565 LWC196565 LMG196565 LCK196565 KSO196565 KIS196565 JYW196565 JPA196565 JFE196565 IVI196565 ILM196565 IBQ196565 HRU196565 HHY196565 GYC196565 GOG196565 GEK196565 FUO196565 FKS196565 FAW196565 ERA196565 EHE196565 DXI196565 DNM196565 DDQ196565 CTU196565 CJY196565 CAC196565 BQG196565 BGK196565 AWO196565 AMS196565 ACW196565 TA196565 JE196565 K196479 WVQ131029 WLU131029 WBY131029 VSC131029 VIG131029 UYK131029 UOO131029 UES131029 TUW131029 TLA131029 TBE131029 SRI131029 SHM131029 RXQ131029 RNU131029 RDY131029 QUC131029 QKG131029 QAK131029 PQO131029 PGS131029 OWW131029 ONA131029 ODE131029 NTI131029 NJM131029 MZQ131029 MPU131029 MFY131029 LWC131029 LMG131029 LCK131029 KSO131029 KIS131029 JYW131029 JPA131029 JFE131029 IVI131029 ILM131029 IBQ131029 HRU131029 HHY131029 GYC131029 GOG131029 GEK131029 FUO131029 FKS131029 FAW131029 ERA131029 EHE131029 DXI131029 DNM131029 DDQ131029 CTU131029 CJY131029 CAC131029 BQG131029 BGK131029 AWO131029 AMS131029 ACW131029 TA131029 JE131029 K130943 WVQ65493 WLU65493 WBY65493 VSC65493 VIG65493 UYK65493 UOO65493 UES65493 TUW65493 TLA65493 TBE65493 SRI65493 SHM65493 RXQ65493 RNU65493 RDY65493 QUC65493 QKG65493 QAK65493 PQO65493 PGS65493 OWW65493 ONA65493 ODE65493 NTI65493 NJM65493 MZQ65493 MPU65493 MFY65493 LWC65493 LMG65493 LCK65493 KSO65493 KIS65493 JYW65493 JPA65493 JFE65493 IVI65493 ILM65493 IBQ65493 HRU65493 HHY65493 GYC65493 GOG65493 GEK65493 FUO65493 FKS65493 FAW65493 ERA65493 EHE65493 DXI65493 DNM65493 DDQ65493 CTU65493 CJY65493 CAC65493 BQG65493 BGK65493 AWO65493 AMS65493 ACW65493 TA65493 JE65493 K65407 WVQ12 WLU12 WBY12 VSC12 VIG12 UYK12 UOO12 UES12 TUW12 TLA12 TBE12 SRI12 SHM12 RXQ12 RNU12 RDY12 QUC12 QKG12 QAK12 PQO12 PGS12 OWW12 ONA12 ODE12 NTI12 NJM12 MZQ12 MPU12 MFY12 LWC12 LMG12 LCK12 KSO12 KIS12 JYW12 JPA12 JFE12 IVI12 ILM12 IBQ12 HRU12 HHY12 GYC12 GOG12 GEK12 FUO12 FKS12 FAW12 ERA12 EHE12 DXI12 DNM12 DDQ12 CTU12 CJY12 CAC12 BQG12 BGK12 AWO12 AMS12 ACW12 TA12 JE12" xr:uid="{1AA19570-0E53-4824-A4C6-AF4A9B034E75}">
      <formula1>$P$10:$P$33</formula1>
    </dataValidation>
    <dataValidation type="list" allowBlank="1" showInputMessage="1" showErrorMessage="1" sqref="K18 WVQ982998 WLU982998 WBY982998 VSC982998 VIG982998 UYK982998 UOO982998 UES982998 TUW982998 TLA982998 TBE982998 SRI982998 SHM982998 RXQ982998 RNU982998 RDY982998 QUC982998 QKG982998 QAK982998 PQO982998 PGS982998 OWW982998 ONA982998 ODE982998 NTI982998 NJM982998 MZQ982998 MPU982998 MFY982998 LWC982998 LMG982998 LCK982998 KSO982998 KIS982998 JYW982998 JPA982998 JFE982998 IVI982998 ILM982998 IBQ982998 HRU982998 HHY982998 GYC982998 GOG982998 GEK982998 FUO982998 FKS982998 FAW982998 ERA982998 EHE982998 DXI982998 DNM982998 DDQ982998 CTU982998 CJY982998 CAC982998 BQG982998 BGK982998 AWO982998 AMS982998 ACW982998 TA982998 JE982998 K982912 WVQ917462 WLU917462 WBY917462 VSC917462 VIG917462 UYK917462 UOO917462 UES917462 TUW917462 TLA917462 TBE917462 SRI917462 SHM917462 RXQ917462 RNU917462 RDY917462 QUC917462 QKG917462 QAK917462 PQO917462 PGS917462 OWW917462 ONA917462 ODE917462 NTI917462 NJM917462 MZQ917462 MPU917462 MFY917462 LWC917462 LMG917462 LCK917462 KSO917462 KIS917462 JYW917462 JPA917462 JFE917462 IVI917462 ILM917462 IBQ917462 HRU917462 HHY917462 GYC917462 GOG917462 GEK917462 FUO917462 FKS917462 FAW917462 ERA917462 EHE917462 DXI917462 DNM917462 DDQ917462 CTU917462 CJY917462 CAC917462 BQG917462 BGK917462 AWO917462 AMS917462 ACW917462 TA917462 JE917462 K917376 WVQ851926 WLU851926 WBY851926 VSC851926 VIG851926 UYK851926 UOO851926 UES851926 TUW851926 TLA851926 TBE851926 SRI851926 SHM851926 RXQ851926 RNU851926 RDY851926 QUC851926 QKG851926 QAK851926 PQO851926 PGS851926 OWW851926 ONA851926 ODE851926 NTI851926 NJM851926 MZQ851926 MPU851926 MFY851926 LWC851926 LMG851926 LCK851926 KSO851926 KIS851926 JYW851926 JPA851926 JFE851926 IVI851926 ILM851926 IBQ851926 HRU851926 HHY851926 GYC851926 GOG851926 GEK851926 FUO851926 FKS851926 FAW851926 ERA851926 EHE851926 DXI851926 DNM851926 DDQ851926 CTU851926 CJY851926 CAC851926 BQG851926 BGK851926 AWO851926 AMS851926 ACW851926 TA851926 JE851926 K851840 WVQ786390 WLU786390 WBY786390 VSC786390 VIG786390 UYK786390 UOO786390 UES786390 TUW786390 TLA786390 TBE786390 SRI786390 SHM786390 RXQ786390 RNU786390 RDY786390 QUC786390 QKG786390 QAK786390 PQO786390 PGS786390 OWW786390 ONA786390 ODE786390 NTI786390 NJM786390 MZQ786390 MPU786390 MFY786390 LWC786390 LMG786390 LCK786390 KSO786390 KIS786390 JYW786390 JPA786390 JFE786390 IVI786390 ILM786390 IBQ786390 HRU786390 HHY786390 GYC786390 GOG786390 GEK786390 FUO786390 FKS786390 FAW786390 ERA786390 EHE786390 DXI786390 DNM786390 DDQ786390 CTU786390 CJY786390 CAC786390 BQG786390 BGK786390 AWO786390 AMS786390 ACW786390 TA786390 JE786390 K786304 WVQ720854 WLU720854 WBY720854 VSC720854 VIG720854 UYK720854 UOO720854 UES720854 TUW720854 TLA720854 TBE720854 SRI720854 SHM720854 RXQ720854 RNU720854 RDY720854 QUC720854 QKG720854 QAK720854 PQO720854 PGS720854 OWW720854 ONA720854 ODE720854 NTI720854 NJM720854 MZQ720854 MPU720854 MFY720854 LWC720854 LMG720854 LCK720854 KSO720854 KIS720854 JYW720854 JPA720854 JFE720854 IVI720854 ILM720854 IBQ720854 HRU720854 HHY720854 GYC720854 GOG720854 GEK720854 FUO720854 FKS720854 FAW720854 ERA720854 EHE720854 DXI720854 DNM720854 DDQ720854 CTU720854 CJY720854 CAC720854 BQG720854 BGK720854 AWO720854 AMS720854 ACW720854 TA720854 JE720854 K720768 WVQ655318 WLU655318 WBY655318 VSC655318 VIG655318 UYK655318 UOO655318 UES655318 TUW655318 TLA655318 TBE655318 SRI655318 SHM655318 RXQ655318 RNU655318 RDY655318 QUC655318 QKG655318 QAK655318 PQO655318 PGS655318 OWW655318 ONA655318 ODE655318 NTI655318 NJM655318 MZQ655318 MPU655318 MFY655318 LWC655318 LMG655318 LCK655318 KSO655318 KIS655318 JYW655318 JPA655318 JFE655318 IVI655318 ILM655318 IBQ655318 HRU655318 HHY655318 GYC655318 GOG655318 GEK655318 FUO655318 FKS655318 FAW655318 ERA655318 EHE655318 DXI655318 DNM655318 DDQ655318 CTU655318 CJY655318 CAC655318 BQG655318 BGK655318 AWO655318 AMS655318 ACW655318 TA655318 JE655318 K655232 WVQ589782 WLU589782 WBY589782 VSC589782 VIG589782 UYK589782 UOO589782 UES589782 TUW589782 TLA589782 TBE589782 SRI589782 SHM589782 RXQ589782 RNU589782 RDY589782 QUC589782 QKG589782 QAK589782 PQO589782 PGS589782 OWW589782 ONA589782 ODE589782 NTI589782 NJM589782 MZQ589782 MPU589782 MFY589782 LWC589782 LMG589782 LCK589782 KSO589782 KIS589782 JYW589782 JPA589782 JFE589782 IVI589782 ILM589782 IBQ589782 HRU589782 HHY589782 GYC589782 GOG589782 GEK589782 FUO589782 FKS589782 FAW589782 ERA589782 EHE589782 DXI589782 DNM589782 DDQ589782 CTU589782 CJY589782 CAC589782 BQG589782 BGK589782 AWO589782 AMS589782 ACW589782 TA589782 JE589782 K589696 WVQ524246 WLU524246 WBY524246 VSC524246 VIG524246 UYK524246 UOO524246 UES524246 TUW524246 TLA524246 TBE524246 SRI524246 SHM524246 RXQ524246 RNU524246 RDY524246 QUC524246 QKG524246 QAK524246 PQO524246 PGS524246 OWW524246 ONA524246 ODE524246 NTI524246 NJM524246 MZQ524246 MPU524246 MFY524246 LWC524246 LMG524246 LCK524246 KSO524246 KIS524246 JYW524246 JPA524246 JFE524246 IVI524246 ILM524246 IBQ524246 HRU524246 HHY524246 GYC524246 GOG524246 GEK524246 FUO524246 FKS524246 FAW524246 ERA524246 EHE524246 DXI524246 DNM524246 DDQ524246 CTU524246 CJY524246 CAC524246 BQG524246 BGK524246 AWO524246 AMS524246 ACW524246 TA524246 JE524246 K524160 WVQ458710 WLU458710 WBY458710 VSC458710 VIG458710 UYK458710 UOO458710 UES458710 TUW458710 TLA458710 TBE458710 SRI458710 SHM458710 RXQ458710 RNU458710 RDY458710 QUC458710 QKG458710 QAK458710 PQO458710 PGS458710 OWW458710 ONA458710 ODE458710 NTI458710 NJM458710 MZQ458710 MPU458710 MFY458710 LWC458710 LMG458710 LCK458710 KSO458710 KIS458710 JYW458710 JPA458710 JFE458710 IVI458710 ILM458710 IBQ458710 HRU458710 HHY458710 GYC458710 GOG458710 GEK458710 FUO458710 FKS458710 FAW458710 ERA458710 EHE458710 DXI458710 DNM458710 DDQ458710 CTU458710 CJY458710 CAC458710 BQG458710 BGK458710 AWO458710 AMS458710 ACW458710 TA458710 JE458710 K458624 WVQ393174 WLU393174 WBY393174 VSC393174 VIG393174 UYK393174 UOO393174 UES393174 TUW393174 TLA393174 TBE393174 SRI393174 SHM393174 RXQ393174 RNU393174 RDY393174 QUC393174 QKG393174 QAK393174 PQO393174 PGS393174 OWW393174 ONA393174 ODE393174 NTI393174 NJM393174 MZQ393174 MPU393174 MFY393174 LWC393174 LMG393174 LCK393174 KSO393174 KIS393174 JYW393174 JPA393174 JFE393174 IVI393174 ILM393174 IBQ393174 HRU393174 HHY393174 GYC393174 GOG393174 GEK393174 FUO393174 FKS393174 FAW393174 ERA393174 EHE393174 DXI393174 DNM393174 DDQ393174 CTU393174 CJY393174 CAC393174 BQG393174 BGK393174 AWO393174 AMS393174 ACW393174 TA393174 JE393174 K393088 WVQ327638 WLU327638 WBY327638 VSC327638 VIG327638 UYK327638 UOO327638 UES327638 TUW327638 TLA327638 TBE327638 SRI327638 SHM327638 RXQ327638 RNU327638 RDY327638 QUC327638 QKG327638 QAK327638 PQO327638 PGS327638 OWW327638 ONA327638 ODE327638 NTI327638 NJM327638 MZQ327638 MPU327638 MFY327638 LWC327638 LMG327638 LCK327638 KSO327638 KIS327638 JYW327638 JPA327638 JFE327638 IVI327638 ILM327638 IBQ327638 HRU327638 HHY327638 GYC327638 GOG327638 GEK327638 FUO327638 FKS327638 FAW327638 ERA327638 EHE327638 DXI327638 DNM327638 DDQ327638 CTU327638 CJY327638 CAC327638 BQG327638 BGK327638 AWO327638 AMS327638 ACW327638 TA327638 JE327638 K327552 WVQ262102 WLU262102 WBY262102 VSC262102 VIG262102 UYK262102 UOO262102 UES262102 TUW262102 TLA262102 TBE262102 SRI262102 SHM262102 RXQ262102 RNU262102 RDY262102 QUC262102 QKG262102 QAK262102 PQO262102 PGS262102 OWW262102 ONA262102 ODE262102 NTI262102 NJM262102 MZQ262102 MPU262102 MFY262102 LWC262102 LMG262102 LCK262102 KSO262102 KIS262102 JYW262102 JPA262102 JFE262102 IVI262102 ILM262102 IBQ262102 HRU262102 HHY262102 GYC262102 GOG262102 GEK262102 FUO262102 FKS262102 FAW262102 ERA262102 EHE262102 DXI262102 DNM262102 DDQ262102 CTU262102 CJY262102 CAC262102 BQG262102 BGK262102 AWO262102 AMS262102 ACW262102 TA262102 JE262102 K262016 WVQ196566 WLU196566 WBY196566 VSC196566 VIG196566 UYK196566 UOO196566 UES196566 TUW196566 TLA196566 TBE196566 SRI196566 SHM196566 RXQ196566 RNU196566 RDY196566 QUC196566 QKG196566 QAK196566 PQO196566 PGS196566 OWW196566 ONA196566 ODE196566 NTI196566 NJM196566 MZQ196566 MPU196566 MFY196566 LWC196566 LMG196566 LCK196566 KSO196566 KIS196566 JYW196566 JPA196566 JFE196566 IVI196566 ILM196566 IBQ196566 HRU196566 HHY196566 GYC196566 GOG196566 GEK196566 FUO196566 FKS196566 FAW196566 ERA196566 EHE196566 DXI196566 DNM196566 DDQ196566 CTU196566 CJY196566 CAC196566 BQG196566 BGK196566 AWO196566 AMS196566 ACW196566 TA196566 JE196566 K196480 WVQ131030 WLU131030 WBY131030 VSC131030 VIG131030 UYK131030 UOO131030 UES131030 TUW131030 TLA131030 TBE131030 SRI131030 SHM131030 RXQ131030 RNU131030 RDY131030 QUC131030 QKG131030 QAK131030 PQO131030 PGS131030 OWW131030 ONA131030 ODE131030 NTI131030 NJM131030 MZQ131030 MPU131030 MFY131030 LWC131030 LMG131030 LCK131030 KSO131030 KIS131030 JYW131030 JPA131030 JFE131030 IVI131030 ILM131030 IBQ131030 HRU131030 HHY131030 GYC131030 GOG131030 GEK131030 FUO131030 FKS131030 FAW131030 ERA131030 EHE131030 DXI131030 DNM131030 DDQ131030 CTU131030 CJY131030 CAC131030 BQG131030 BGK131030 AWO131030 AMS131030 ACW131030 TA131030 JE131030 K130944 WVQ65494 WLU65494 WBY65494 VSC65494 VIG65494 UYK65494 UOO65494 UES65494 TUW65494 TLA65494 TBE65494 SRI65494 SHM65494 RXQ65494 RNU65494 RDY65494 QUC65494 QKG65494 QAK65494 PQO65494 PGS65494 OWW65494 ONA65494 ODE65494 NTI65494 NJM65494 MZQ65494 MPU65494 MFY65494 LWC65494 LMG65494 LCK65494 KSO65494 KIS65494 JYW65494 JPA65494 JFE65494 IVI65494 ILM65494 IBQ65494 HRU65494 HHY65494 GYC65494 GOG65494 GEK65494 FUO65494 FKS65494 FAW65494 ERA65494 EHE65494 DXI65494 DNM65494 DDQ65494 CTU65494 CJY65494 CAC65494 BQG65494 BGK65494 AWO65494 AMS65494 ACW65494 TA65494 JE65494 K65408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JE13" xr:uid="{DC635854-6D8B-4E9C-BFB4-E6FF0CDDCA1B}">
      <formula1>$Q$10:$Q$33</formula1>
    </dataValidation>
    <dataValidation type="list" allowBlank="1" showInputMessage="1" showErrorMessage="1" sqref="WVQ982989 WLU982989 WBY982989 VSC982989 VIG982989 UYK982989 UOO982989 UES982989 TUW982989 TLA982989 TBE982989 SRI982989 SHM982989 RXQ982989 RNU982989 RDY982989 QUC982989 QKG982989 QAK982989 PQO982989 PGS982989 OWW982989 ONA982989 ODE982989 NTI982989 NJM982989 MZQ982989 MPU982989 MFY982989 LWC982989 LMG982989 LCK982989 KSO982989 KIS982989 JYW982989 JPA982989 JFE982989 IVI982989 ILM982989 IBQ982989 HRU982989 HHY982989 GYC982989 GOG982989 GEK982989 FUO982989 FKS982989 FAW982989 ERA982989 EHE982989 DXI982989 DNM982989 DDQ982989 CTU982989 CJY982989 CAC982989 BQG982989 BGK982989 AWO982989 AMS982989 ACW982989 TA982989 JE982989 K982903 WVQ917453 WLU917453 WBY917453 VSC917453 VIG917453 UYK917453 UOO917453 UES917453 TUW917453 TLA917453 TBE917453 SRI917453 SHM917453 RXQ917453 RNU917453 RDY917453 QUC917453 QKG917453 QAK917453 PQO917453 PGS917453 OWW917453 ONA917453 ODE917453 NTI917453 NJM917453 MZQ917453 MPU917453 MFY917453 LWC917453 LMG917453 LCK917453 KSO917453 KIS917453 JYW917453 JPA917453 JFE917453 IVI917453 ILM917453 IBQ917453 HRU917453 HHY917453 GYC917453 GOG917453 GEK917453 FUO917453 FKS917453 FAW917453 ERA917453 EHE917453 DXI917453 DNM917453 DDQ917453 CTU917453 CJY917453 CAC917453 BQG917453 BGK917453 AWO917453 AMS917453 ACW917453 TA917453 JE917453 K917367 WVQ851917 WLU851917 WBY851917 VSC851917 VIG851917 UYK851917 UOO851917 UES851917 TUW851917 TLA851917 TBE851917 SRI851917 SHM851917 RXQ851917 RNU851917 RDY851917 QUC851917 QKG851917 QAK851917 PQO851917 PGS851917 OWW851917 ONA851917 ODE851917 NTI851917 NJM851917 MZQ851917 MPU851917 MFY851917 LWC851917 LMG851917 LCK851917 KSO851917 KIS851917 JYW851917 JPA851917 JFE851917 IVI851917 ILM851917 IBQ851917 HRU851917 HHY851917 GYC851917 GOG851917 GEK851917 FUO851917 FKS851917 FAW851917 ERA851917 EHE851917 DXI851917 DNM851917 DDQ851917 CTU851917 CJY851917 CAC851917 BQG851917 BGK851917 AWO851917 AMS851917 ACW851917 TA851917 JE851917 K851831 WVQ786381 WLU786381 WBY786381 VSC786381 VIG786381 UYK786381 UOO786381 UES786381 TUW786381 TLA786381 TBE786381 SRI786381 SHM786381 RXQ786381 RNU786381 RDY786381 QUC786381 QKG786381 QAK786381 PQO786381 PGS786381 OWW786381 ONA786381 ODE786381 NTI786381 NJM786381 MZQ786381 MPU786381 MFY786381 LWC786381 LMG786381 LCK786381 KSO786381 KIS786381 JYW786381 JPA786381 JFE786381 IVI786381 ILM786381 IBQ786381 HRU786381 HHY786381 GYC786381 GOG786381 GEK786381 FUO786381 FKS786381 FAW786381 ERA786381 EHE786381 DXI786381 DNM786381 DDQ786381 CTU786381 CJY786381 CAC786381 BQG786381 BGK786381 AWO786381 AMS786381 ACW786381 TA786381 JE786381 K786295 WVQ720845 WLU720845 WBY720845 VSC720845 VIG720845 UYK720845 UOO720845 UES720845 TUW720845 TLA720845 TBE720845 SRI720845 SHM720845 RXQ720845 RNU720845 RDY720845 QUC720845 QKG720845 QAK720845 PQO720845 PGS720845 OWW720845 ONA720845 ODE720845 NTI720845 NJM720845 MZQ720845 MPU720845 MFY720845 LWC720845 LMG720845 LCK720845 KSO720845 KIS720845 JYW720845 JPA720845 JFE720845 IVI720845 ILM720845 IBQ720845 HRU720845 HHY720845 GYC720845 GOG720845 GEK720845 FUO720845 FKS720845 FAW720845 ERA720845 EHE720845 DXI720845 DNM720845 DDQ720845 CTU720845 CJY720845 CAC720845 BQG720845 BGK720845 AWO720845 AMS720845 ACW720845 TA720845 JE720845 K720759 WVQ655309 WLU655309 WBY655309 VSC655309 VIG655309 UYK655309 UOO655309 UES655309 TUW655309 TLA655309 TBE655309 SRI655309 SHM655309 RXQ655309 RNU655309 RDY655309 QUC655309 QKG655309 QAK655309 PQO655309 PGS655309 OWW655309 ONA655309 ODE655309 NTI655309 NJM655309 MZQ655309 MPU655309 MFY655309 LWC655309 LMG655309 LCK655309 KSO655309 KIS655309 JYW655309 JPA655309 JFE655309 IVI655309 ILM655309 IBQ655309 HRU655309 HHY655309 GYC655309 GOG655309 GEK655309 FUO655309 FKS655309 FAW655309 ERA655309 EHE655309 DXI655309 DNM655309 DDQ655309 CTU655309 CJY655309 CAC655309 BQG655309 BGK655309 AWO655309 AMS655309 ACW655309 TA655309 JE655309 K655223 WVQ589773 WLU589773 WBY589773 VSC589773 VIG589773 UYK589773 UOO589773 UES589773 TUW589773 TLA589773 TBE589773 SRI589773 SHM589773 RXQ589773 RNU589773 RDY589773 QUC589773 QKG589773 QAK589773 PQO589773 PGS589773 OWW589773 ONA589773 ODE589773 NTI589773 NJM589773 MZQ589773 MPU589773 MFY589773 LWC589773 LMG589773 LCK589773 KSO589773 KIS589773 JYW589773 JPA589773 JFE589773 IVI589773 ILM589773 IBQ589773 HRU589773 HHY589773 GYC589773 GOG589773 GEK589773 FUO589773 FKS589773 FAW589773 ERA589773 EHE589773 DXI589773 DNM589773 DDQ589773 CTU589773 CJY589773 CAC589773 BQG589773 BGK589773 AWO589773 AMS589773 ACW589773 TA589773 JE589773 K589687 WVQ524237 WLU524237 WBY524237 VSC524237 VIG524237 UYK524237 UOO524237 UES524237 TUW524237 TLA524237 TBE524237 SRI524237 SHM524237 RXQ524237 RNU524237 RDY524237 QUC524237 QKG524237 QAK524237 PQO524237 PGS524237 OWW524237 ONA524237 ODE524237 NTI524237 NJM524237 MZQ524237 MPU524237 MFY524237 LWC524237 LMG524237 LCK524237 KSO524237 KIS524237 JYW524237 JPA524237 JFE524237 IVI524237 ILM524237 IBQ524237 HRU524237 HHY524237 GYC524237 GOG524237 GEK524237 FUO524237 FKS524237 FAW524237 ERA524237 EHE524237 DXI524237 DNM524237 DDQ524237 CTU524237 CJY524237 CAC524237 BQG524237 BGK524237 AWO524237 AMS524237 ACW524237 TA524237 JE524237 K524151 WVQ458701 WLU458701 WBY458701 VSC458701 VIG458701 UYK458701 UOO458701 UES458701 TUW458701 TLA458701 TBE458701 SRI458701 SHM458701 RXQ458701 RNU458701 RDY458701 QUC458701 QKG458701 QAK458701 PQO458701 PGS458701 OWW458701 ONA458701 ODE458701 NTI458701 NJM458701 MZQ458701 MPU458701 MFY458701 LWC458701 LMG458701 LCK458701 KSO458701 KIS458701 JYW458701 JPA458701 JFE458701 IVI458701 ILM458701 IBQ458701 HRU458701 HHY458701 GYC458701 GOG458701 GEK458701 FUO458701 FKS458701 FAW458701 ERA458701 EHE458701 DXI458701 DNM458701 DDQ458701 CTU458701 CJY458701 CAC458701 BQG458701 BGK458701 AWO458701 AMS458701 ACW458701 TA458701 JE458701 K458615 WVQ393165 WLU393165 WBY393165 VSC393165 VIG393165 UYK393165 UOO393165 UES393165 TUW393165 TLA393165 TBE393165 SRI393165 SHM393165 RXQ393165 RNU393165 RDY393165 QUC393165 QKG393165 QAK393165 PQO393165 PGS393165 OWW393165 ONA393165 ODE393165 NTI393165 NJM393165 MZQ393165 MPU393165 MFY393165 LWC393165 LMG393165 LCK393165 KSO393165 KIS393165 JYW393165 JPA393165 JFE393165 IVI393165 ILM393165 IBQ393165 HRU393165 HHY393165 GYC393165 GOG393165 GEK393165 FUO393165 FKS393165 FAW393165 ERA393165 EHE393165 DXI393165 DNM393165 DDQ393165 CTU393165 CJY393165 CAC393165 BQG393165 BGK393165 AWO393165 AMS393165 ACW393165 TA393165 JE393165 K393079 WVQ327629 WLU327629 WBY327629 VSC327629 VIG327629 UYK327629 UOO327629 UES327629 TUW327629 TLA327629 TBE327629 SRI327629 SHM327629 RXQ327629 RNU327629 RDY327629 QUC327629 QKG327629 QAK327629 PQO327629 PGS327629 OWW327629 ONA327629 ODE327629 NTI327629 NJM327629 MZQ327629 MPU327629 MFY327629 LWC327629 LMG327629 LCK327629 KSO327629 KIS327629 JYW327629 JPA327629 JFE327629 IVI327629 ILM327629 IBQ327629 HRU327629 HHY327629 GYC327629 GOG327629 GEK327629 FUO327629 FKS327629 FAW327629 ERA327629 EHE327629 DXI327629 DNM327629 DDQ327629 CTU327629 CJY327629 CAC327629 BQG327629 BGK327629 AWO327629 AMS327629 ACW327629 TA327629 JE327629 K327543 WVQ262093 WLU262093 WBY262093 VSC262093 VIG262093 UYK262093 UOO262093 UES262093 TUW262093 TLA262093 TBE262093 SRI262093 SHM262093 RXQ262093 RNU262093 RDY262093 QUC262093 QKG262093 QAK262093 PQO262093 PGS262093 OWW262093 ONA262093 ODE262093 NTI262093 NJM262093 MZQ262093 MPU262093 MFY262093 LWC262093 LMG262093 LCK262093 KSO262093 KIS262093 JYW262093 JPA262093 JFE262093 IVI262093 ILM262093 IBQ262093 HRU262093 HHY262093 GYC262093 GOG262093 GEK262093 FUO262093 FKS262093 FAW262093 ERA262093 EHE262093 DXI262093 DNM262093 DDQ262093 CTU262093 CJY262093 CAC262093 BQG262093 BGK262093 AWO262093 AMS262093 ACW262093 TA262093 JE262093 K262007 WVQ196557 WLU196557 WBY196557 VSC196557 VIG196557 UYK196557 UOO196557 UES196557 TUW196557 TLA196557 TBE196557 SRI196557 SHM196557 RXQ196557 RNU196557 RDY196557 QUC196557 QKG196557 QAK196557 PQO196557 PGS196557 OWW196557 ONA196557 ODE196557 NTI196557 NJM196557 MZQ196557 MPU196557 MFY196557 LWC196557 LMG196557 LCK196557 KSO196557 KIS196557 JYW196557 JPA196557 JFE196557 IVI196557 ILM196557 IBQ196557 HRU196557 HHY196557 GYC196557 GOG196557 GEK196557 FUO196557 FKS196557 FAW196557 ERA196557 EHE196557 DXI196557 DNM196557 DDQ196557 CTU196557 CJY196557 CAC196557 BQG196557 BGK196557 AWO196557 AMS196557 ACW196557 TA196557 JE196557 K196471 WVQ131021 WLU131021 WBY131021 VSC131021 VIG131021 UYK131021 UOO131021 UES131021 TUW131021 TLA131021 TBE131021 SRI131021 SHM131021 RXQ131021 RNU131021 RDY131021 QUC131021 QKG131021 QAK131021 PQO131021 PGS131021 OWW131021 ONA131021 ODE131021 NTI131021 NJM131021 MZQ131021 MPU131021 MFY131021 LWC131021 LMG131021 LCK131021 KSO131021 KIS131021 JYW131021 JPA131021 JFE131021 IVI131021 ILM131021 IBQ131021 HRU131021 HHY131021 GYC131021 GOG131021 GEK131021 FUO131021 FKS131021 FAW131021 ERA131021 EHE131021 DXI131021 DNM131021 DDQ131021 CTU131021 CJY131021 CAC131021 BQG131021 BGK131021 AWO131021 AMS131021 ACW131021 TA131021 JE131021 K130935 WVQ65485 WLU65485 WBY65485 VSC65485 VIG65485 UYK65485 UOO65485 UES65485 TUW65485 TLA65485 TBE65485 SRI65485 SHM65485 RXQ65485 RNU65485 RDY65485 QUC65485 QKG65485 QAK65485 PQO65485 PGS65485 OWW65485 ONA65485 ODE65485 NTI65485 NJM65485 MZQ65485 MPU65485 MFY65485 LWC65485 LMG65485 LCK65485 KSO65485 KIS65485 JYW65485 JPA65485 JFE65485 IVI65485 ILM65485 IBQ65485 HRU65485 HHY65485 GYC65485 GOG65485 GEK65485 FUO65485 FKS65485 FAW65485 ERA65485 EHE65485 DXI65485 DNM65485 DDQ65485 CTU65485 CJY65485 CAC65485 BQG65485 BGK65485 AWO65485 AMS65485 ACW65485 TA65485 JE65485 K65399" xr:uid="{A8C60852-BDBA-42B1-AEB1-18126CE9D7C8}">
      <formula1>$N$9:$N$9</formula1>
    </dataValidation>
    <dataValidation type="list" allowBlank="1" showInputMessage="1" showErrorMessage="1" sqref="K10" xr:uid="{EA280FDA-98BB-40B0-9285-7E5860D6065E}">
      <formula1>"2025, 2026, 2027"</formula1>
    </dataValidation>
    <dataValidation type="list" allowBlank="1" showInputMessage="1" showErrorMessage="1" sqref="K65404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JE65490 TA65490 ACW65490 AMS65490 AWO65490 BGK65490 BQG65490 CAC65490 CJY65490 CTU65490 DDQ65490 DNM65490 DXI65490 EHE65490 ERA65490 FAW65490 FKS65490 FUO65490 GEK65490 GOG65490 GYC65490 HHY65490 HRU65490 IBQ65490 ILM65490 IVI65490 JFE65490 JPA65490 JYW65490 KIS65490 KSO65490 LCK65490 LMG65490 LWC65490 MFY65490 MPU65490 MZQ65490 NJM65490 NTI65490 ODE65490 ONA65490 OWW65490 PGS65490 PQO65490 QAK65490 QKG65490 QUC65490 RDY65490 RNU65490 RXQ65490 SHM65490 SRI65490 TBE65490 TLA65490 TUW65490 UES65490 UOO65490 UYK65490 VIG65490 VSC65490 WBY65490 WLU65490 WVQ65490 K130940 JE131026 TA131026 ACW131026 AMS131026 AWO131026 BGK131026 BQG131026 CAC131026 CJY131026 CTU131026 DDQ131026 DNM131026 DXI131026 EHE131026 ERA131026 FAW131026 FKS131026 FUO131026 GEK131026 GOG131026 GYC131026 HHY131026 HRU131026 IBQ131026 ILM131026 IVI131026 JFE131026 JPA131026 JYW131026 KIS131026 KSO131026 LCK131026 LMG131026 LWC131026 MFY131026 MPU131026 MZQ131026 NJM131026 NTI131026 ODE131026 ONA131026 OWW131026 PGS131026 PQO131026 QAK131026 QKG131026 QUC131026 RDY131026 RNU131026 RXQ131026 SHM131026 SRI131026 TBE131026 TLA131026 TUW131026 UES131026 UOO131026 UYK131026 VIG131026 VSC131026 WBY131026 WLU131026 WVQ131026 K196476 JE196562 TA196562 ACW196562 AMS196562 AWO196562 BGK196562 BQG196562 CAC196562 CJY196562 CTU196562 DDQ196562 DNM196562 DXI196562 EHE196562 ERA196562 FAW196562 FKS196562 FUO196562 GEK196562 GOG196562 GYC196562 HHY196562 HRU196562 IBQ196562 ILM196562 IVI196562 JFE196562 JPA196562 JYW196562 KIS196562 KSO196562 LCK196562 LMG196562 LWC196562 MFY196562 MPU196562 MZQ196562 NJM196562 NTI196562 ODE196562 ONA196562 OWW196562 PGS196562 PQO196562 QAK196562 QKG196562 QUC196562 RDY196562 RNU196562 RXQ196562 SHM196562 SRI196562 TBE196562 TLA196562 TUW196562 UES196562 UOO196562 UYK196562 VIG196562 VSC196562 WBY196562 WLU196562 WVQ196562 K262012 JE262098 TA262098 ACW262098 AMS262098 AWO262098 BGK262098 BQG262098 CAC262098 CJY262098 CTU262098 DDQ262098 DNM262098 DXI262098 EHE262098 ERA262098 FAW262098 FKS262098 FUO262098 GEK262098 GOG262098 GYC262098 HHY262098 HRU262098 IBQ262098 ILM262098 IVI262098 JFE262098 JPA262098 JYW262098 KIS262098 KSO262098 LCK262098 LMG262098 LWC262098 MFY262098 MPU262098 MZQ262098 NJM262098 NTI262098 ODE262098 ONA262098 OWW262098 PGS262098 PQO262098 QAK262098 QKG262098 QUC262098 RDY262098 RNU262098 RXQ262098 SHM262098 SRI262098 TBE262098 TLA262098 TUW262098 UES262098 UOO262098 UYK262098 VIG262098 VSC262098 WBY262098 WLU262098 WVQ262098 K327548 JE327634 TA327634 ACW327634 AMS327634 AWO327634 BGK327634 BQG327634 CAC327634 CJY327634 CTU327634 DDQ327634 DNM327634 DXI327634 EHE327634 ERA327634 FAW327634 FKS327634 FUO327634 GEK327634 GOG327634 GYC327634 HHY327634 HRU327634 IBQ327634 ILM327634 IVI327634 JFE327634 JPA327634 JYW327634 KIS327634 KSO327634 LCK327634 LMG327634 LWC327634 MFY327634 MPU327634 MZQ327634 NJM327634 NTI327634 ODE327634 ONA327634 OWW327634 PGS327634 PQO327634 QAK327634 QKG327634 QUC327634 RDY327634 RNU327634 RXQ327634 SHM327634 SRI327634 TBE327634 TLA327634 TUW327634 UES327634 UOO327634 UYK327634 VIG327634 VSC327634 WBY327634 WLU327634 WVQ327634 K393084 JE393170 TA393170 ACW393170 AMS393170 AWO393170 BGK393170 BQG393170 CAC393170 CJY393170 CTU393170 DDQ393170 DNM393170 DXI393170 EHE393170 ERA393170 FAW393170 FKS393170 FUO393170 GEK393170 GOG393170 GYC393170 HHY393170 HRU393170 IBQ393170 ILM393170 IVI393170 JFE393170 JPA393170 JYW393170 KIS393170 KSO393170 LCK393170 LMG393170 LWC393170 MFY393170 MPU393170 MZQ393170 NJM393170 NTI393170 ODE393170 ONA393170 OWW393170 PGS393170 PQO393170 QAK393170 QKG393170 QUC393170 RDY393170 RNU393170 RXQ393170 SHM393170 SRI393170 TBE393170 TLA393170 TUW393170 UES393170 UOO393170 UYK393170 VIG393170 VSC393170 WBY393170 WLU393170 WVQ393170 K458620 JE458706 TA458706 ACW458706 AMS458706 AWO458706 BGK458706 BQG458706 CAC458706 CJY458706 CTU458706 DDQ458706 DNM458706 DXI458706 EHE458706 ERA458706 FAW458706 FKS458706 FUO458706 GEK458706 GOG458706 GYC458706 HHY458706 HRU458706 IBQ458706 ILM458706 IVI458706 JFE458706 JPA458706 JYW458706 KIS458706 KSO458706 LCK458706 LMG458706 LWC458706 MFY458706 MPU458706 MZQ458706 NJM458706 NTI458706 ODE458706 ONA458706 OWW458706 PGS458706 PQO458706 QAK458706 QKG458706 QUC458706 RDY458706 RNU458706 RXQ458706 SHM458706 SRI458706 TBE458706 TLA458706 TUW458706 UES458706 UOO458706 UYK458706 VIG458706 VSC458706 WBY458706 WLU458706 WVQ458706 K524156 JE524242 TA524242 ACW524242 AMS524242 AWO524242 BGK524242 BQG524242 CAC524242 CJY524242 CTU524242 DDQ524242 DNM524242 DXI524242 EHE524242 ERA524242 FAW524242 FKS524242 FUO524242 GEK524242 GOG524242 GYC524242 HHY524242 HRU524242 IBQ524242 ILM524242 IVI524242 JFE524242 JPA524242 JYW524242 KIS524242 KSO524242 LCK524242 LMG524242 LWC524242 MFY524242 MPU524242 MZQ524242 NJM524242 NTI524242 ODE524242 ONA524242 OWW524242 PGS524242 PQO524242 QAK524242 QKG524242 QUC524242 RDY524242 RNU524242 RXQ524242 SHM524242 SRI524242 TBE524242 TLA524242 TUW524242 UES524242 UOO524242 UYK524242 VIG524242 VSC524242 WBY524242 WLU524242 WVQ524242 K589692 JE589778 TA589778 ACW589778 AMS589778 AWO589778 BGK589778 BQG589778 CAC589778 CJY589778 CTU589778 DDQ589778 DNM589778 DXI589778 EHE589778 ERA589778 FAW589778 FKS589778 FUO589778 GEK589778 GOG589778 GYC589778 HHY589778 HRU589778 IBQ589778 ILM589778 IVI589778 JFE589778 JPA589778 JYW589778 KIS589778 KSO589778 LCK589778 LMG589778 LWC589778 MFY589778 MPU589778 MZQ589778 NJM589778 NTI589778 ODE589778 ONA589778 OWW589778 PGS589778 PQO589778 QAK589778 QKG589778 QUC589778 RDY589778 RNU589778 RXQ589778 SHM589778 SRI589778 TBE589778 TLA589778 TUW589778 UES589778 UOO589778 UYK589778 VIG589778 VSC589778 WBY589778 WLU589778 WVQ589778 K655228 JE655314 TA655314 ACW655314 AMS655314 AWO655314 BGK655314 BQG655314 CAC655314 CJY655314 CTU655314 DDQ655314 DNM655314 DXI655314 EHE655314 ERA655314 FAW655314 FKS655314 FUO655314 GEK655314 GOG655314 GYC655314 HHY655314 HRU655314 IBQ655314 ILM655314 IVI655314 JFE655314 JPA655314 JYW655314 KIS655314 KSO655314 LCK655314 LMG655314 LWC655314 MFY655314 MPU655314 MZQ655314 NJM655314 NTI655314 ODE655314 ONA655314 OWW655314 PGS655314 PQO655314 QAK655314 QKG655314 QUC655314 RDY655314 RNU655314 RXQ655314 SHM655314 SRI655314 TBE655314 TLA655314 TUW655314 UES655314 UOO655314 UYK655314 VIG655314 VSC655314 WBY655314 WLU655314 WVQ655314 K720764 JE720850 TA720850 ACW720850 AMS720850 AWO720850 BGK720850 BQG720850 CAC720850 CJY720850 CTU720850 DDQ720850 DNM720850 DXI720850 EHE720850 ERA720850 FAW720850 FKS720850 FUO720850 GEK720850 GOG720850 GYC720850 HHY720850 HRU720850 IBQ720850 ILM720850 IVI720850 JFE720850 JPA720850 JYW720850 KIS720850 KSO720850 LCK720850 LMG720850 LWC720850 MFY720850 MPU720850 MZQ720850 NJM720850 NTI720850 ODE720850 ONA720850 OWW720850 PGS720850 PQO720850 QAK720850 QKG720850 QUC720850 RDY720850 RNU720850 RXQ720850 SHM720850 SRI720850 TBE720850 TLA720850 TUW720850 UES720850 UOO720850 UYK720850 VIG720850 VSC720850 WBY720850 WLU720850 WVQ720850 K786300 JE786386 TA786386 ACW786386 AMS786386 AWO786386 BGK786386 BQG786386 CAC786386 CJY786386 CTU786386 DDQ786386 DNM786386 DXI786386 EHE786386 ERA786386 FAW786386 FKS786386 FUO786386 GEK786386 GOG786386 GYC786386 HHY786386 HRU786386 IBQ786386 ILM786386 IVI786386 JFE786386 JPA786386 JYW786386 KIS786386 KSO786386 LCK786386 LMG786386 LWC786386 MFY786386 MPU786386 MZQ786386 NJM786386 NTI786386 ODE786386 ONA786386 OWW786386 PGS786386 PQO786386 QAK786386 QKG786386 QUC786386 RDY786386 RNU786386 RXQ786386 SHM786386 SRI786386 TBE786386 TLA786386 TUW786386 UES786386 UOO786386 UYK786386 VIG786386 VSC786386 WBY786386 WLU786386 WVQ786386 K851836 JE851922 TA851922 ACW851922 AMS851922 AWO851922 BGK851922 BQG851922 CAC851922 CJY851922 CTU851922 DDQ851922 DNM851922 DXI851922 EHE851922 ERA851922 FAW851922 FKS851922 FUO851922 GEK851922 GOG851922 GYC851922 HHY851922 HRU851922 IBQ851922 ILM851922 IVI851922 JFE851922 JPA851922 JYW851922 KIS851922 KSO851922 LCK851922 LMG851922 LWC851922 MFY851922 MPU851922 MZQ851922 NJM851922 NTI851922 ODE851922 ONA851922 OWW851922 PGS851922 PQO851922 QAK851922 QKG851922 QUC851922 RDY851922 RNU851922 RXQ851922 SHM851922 SRI851922 TBE851922 TLA851922 TUW851922 UES851922 UOO851922 UYK851922 VIG851922 VSC851922 WBY851922 WLU851922 WVQ851922 K917372 JE917458 TA917458 ACW917458 AMS917458 AWO917458 BGK917458 BQG917458 CAC917458 CJY917458 CTU917458 DDQ917458 DNM917458 DXI917458 EHE917458 ERA917458 FAW917458 FKS917458 FUO917458 GEK917458 GOG917458 GYC917458 HHY917458 HRU917458 IBQ917458 ILM917458 IVI917458 JFE917458 JPA917458 JYW917458 KIS917458 KSO917458 LCK917458 LMG917458 LWC917458 MFY917458 MPU917458 MZQ917458 NJM917458 NTI917458 ODE917458 ONA917458 OWW917458 PGS917458 PQO917458 QAK917458 QKG917458 QUC917458 RDY917458 RNU917458 RXQ917458 SHM917458 SRI917458 TBE917458 TLA917458 TUW917458 UES917458 UOO917458 UYK917458 VIG917458 VSC917458 WBY917458 WLU917458 WVQ917458 K982908 JE982994 TA982994 ACW982994 AMS982994 AWO982994 BGK982994 BQG982994 CAC982994 CJY982994 CTU982994 DDQ982994 DNM982994 DXI982994 EHE982994 ERA982994 FAW982994 FKS982994 FUO982994 GEK982994 GOG982994 GYC982994 HHY982994 HRU982994 IBQ982994 ILM982994 IVI982994 JFE982994 JPA982994 JYW982994 KIS982994 KSO982994 LCK982994 LMG982994 LWC982994 MFY982994 MPU982994 MZQ982994 NJM982994 NTI982994 ODE982994 ONA982994 OWW982994 PGS982994 PQO982994 QAK982994 QKG982994 QUC982994 RDY982994 RNU982994 RXQ982994 SHM982994 SRI982994 TBE982994 TLA982994 TUW982994 UES982994 UOO982994 UYK982994 VIG982994 VSC982994 WBY982994 WLU982994 WVQ982994" xr:uid="{31E7B34A-8863-4C3B-BA69-A2A67466240A}">
      <formula1>$N$11:$N$22</formula1>
    </dataValidation>
    <dataValidation type="list" allowBlank="1" showInputMessage="1" showErrorMessage="1" sqref="K65400 K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E65486 TA65486 ACW65486 AMS65486 AWO65486 BGK65486 BQG65486 CAC65486 CJY65486 CTU65486 DDQ65486 DNM65486 DXI65486 EHE65486 ERA65486 FAW65486 FKS65486 FUO65486 GEK65486 GOG65486 GYC65486 HHY65486 HRU65486 IBQ65486 ILM65486 IVI65486 JFE65486 JPA65486 JYW65486 KIS65486 KSO65486 LCK65486 LMG65486 LWC65486 MFY65486 MPU65486 MZQ65486 NJM65486 NTI65486 ODE65486 ONA65486 OWW65486 PGS65486 PQO65486 QAK65486 QKG65486 QUC65486 RDY65486 RNU65486 RXQ65486 SHM65486 SRI65486 TBE65486 TLA65486 TUW65486 UES65486 UOO65486 UYK65486 VIG65486 VSC65486 WBY65486 WLU65486 WVQ65486 K130936 JE131022 TA131022 ACW131022 AMS131022 AWO131022 BGK131022 BQG131022 CAC131022 CJY131022 CTU131022 DDQ131022 DNM131022 DXI131022 EHE131022 ERA131022 FAW131022 FKS131022 FUO131022 GEK131022 GOG131022 GYC131022 HHY131022 HRU131022 IBQ131022 ILM131022 IVI131022 JFE131022 JPA131022 JYW131022 KIS131022 KSO131022 LCK131022 LMG131022 LWC131022 MFY131022 MPU131022 MZQ131022 NJM131022 NTI131022 ODE131022 ONA131022 OWW131022 PGS131022 PQO131022 QAK131022 QKG131022 QUC131022 RDY131022 RNU131022 RXQ131022 SHM131022 SRI131022 TBE131022 TLA131022 TUW131022 UES131022 UOO131022 UYK131022 VIG131022 VSC131022 WBY131022 WLU131022 WVQ131022 K196472 JE196558 TA196558 ACW196558 AMS196558 AWO196558 BGK196558 BQG196558 CAC196558 CJY196558 CTU196558 DDQ196558 DNM196558 DXI196558 EHE196558 ERA196558 FAW196558 FKS196558 FUO196558 GEK196558 GOG196558 GYC196558 HHY196558 HRU196558 IBQ196558 ILM196558 IVI196558 JFE196558 JPA196558 JYW196558 KIS196558 KSO196558 LCK196558 LMG196558 LWC196558 MFY196558 MPU196558 MZQ196558 NJM196558 NTI196558 ODE196558 ONA196558 OWW196558 PGS196558 PQO196558 QAK196558 QKG196558 QUC196558 RDY196558 RNU196558 RXQ196558 SHM196558 SRI196558 TBE196558 TLA196558 TUW196558 UES196558 UOO196558 UYK196558 VIG196558 VSC196558 WBY196558 WLU196558 WVQ196558 K262008 JE262094 TA262094 ACW262094 AMS262094 AWO262094 BGK262094 BQG262094 CAC262094 CJY262094 CTU262094 DDQ262094 DNM262094 DXI262094 EHE262094 ERA262094 FAW262094 FKS262094 FUO262094 GEK262094 GOG262094 GYC262094 HHY262094 HRU262094 IBQ262094 ILM262094 IVI262094 JFE262094 JPA262094 JYW262094 KIS262094 KSO262094 LCK262094 LMG262094 LWC262094 MFY262094 MPU262094 MZQ262094 NJM262094 NTI262094 ODE262094 ONA262094 OWW262094 PGS262094 PQO262094 QAK262094 QKG262094 QUC262094 RDY262094 RNU262094 RXQ262094 SHM262094 SRI262094 TBE262094 TLA262094 TUW262094 UES262094 UOO262094 UYK262094 VIG262094 VSC262094 WBY262094 WLU262094 WVQ262094 K327544 JE327630 TA327630 ACW327630 AMS327630 AWO327630 BGK327630 BQG327630 CAC327630 CJY327630 CTU327630 DDQ327630 DNM327630 DXI327630 EHE327630 ERA327630 FAW327630 FKS327630 FUO327630 GEK327630 GOG327630 GYC327630 HHY327630 HRU327630 IBQ327630 ILM327630 IVI327630 JFE327630 JPA327630 JYW327630 KIS327630 KSO327630 LCK327630 LMG327630 LWC327630 MFY327630 MPU327630 MZQ327630 NJM327630 NTI327630 ODE327630 ONA327630 OWW327630 PGS327630 PQO327630 QAK327630 QKG327630 QUC327630 RDY327630 RNU327630 RXQ327630 SHM327630 SRI327630 TBE327630 TLA327630 TUW327630 UES327630 UOO327630 UYK327630 VIG327630 VSC327630 WBY327630 WLU327630 WVQ327630 K393080 JE393166 TA393166 ACW393166 AMS393166 AWO393166 BGK393166 BQG393166 CAC393166 CJY393166 CTU393166 DDQ393166 DNM393166 DXI393166 EHE393166 ERA393166 FAW393166 FKS393166 FUO393166 GEK393166 GOG393166 GYC393166 HHY393166 HRU393166 IBQ393166 ILM393166 IVI393166 JFE393166 JPA393166 JYW393166 KIS393166 KSO393166 LCK393166 LMG393166 LWC393166 MFY393166 MPU393166 MZQ393166 NJM393166 NTI393166 ODE393166 ONA393166 OWW393166 PGS393166 PQO393166 QAK393166 QKG393166 QUC393166 RDY393166 RNU393166 RXQ393166 SHM393166 SRI393166 TBE393166 TLA393166 TUW393166 UES393166 UOO393166 UYK393166 VIG393166 VSC393166 WBY393166 WLU393166 WVQ393166 K458616 JE458702 TA458702 ACW458702 AMS458702 AWO458702 BGK458702 BQG458702 CAC458702 CJY458702 CTU458702 DDQ458702 DNM458702 DXI458702 EHE458702 ERA458702 FAW458702 FKS458702 FUO458702 GEK458702 GOG458702 GYC458702 HHY458702 HRU458702 IBQ458702 ILM458702 IVI458702 JFE458702 JPA458702 JYW458702 KIS458702 KSO458702 LCK458702 LMG458702 LWC458702 MFY458702 MPU458702 MZQ458702 NJM458702 NTI458702 ODE458702 ONA458702 OWW458702 PGS458702 PQO458702 QAK458702 QKG458702 QUC458702 RDY458702 RNU458702 RXQ458702 SHM458702 SRI458702 TBE458702 TLA458702 TUW458702 UES458702 UOO458702 UYK458702 VIG458702 VSC458702 WBY458702 WLU458702 WVQ458702 K524152 JE524238 TA524238 ACW524238 AMS524238 AWO524238 BGK524238 BQG524238 CAC524238 CJY524238 CTU524238 DDQ524238 DNM524238 DXI524238 EHE524238 ERA524238 FAW524238 FKS524238 FUO524238 GEK524238 GOG524238 GYC524238 HHY524238 HRU524238 IBQ524238 ILM524238 IVI524238 JFE524238 JPA524238 JYW524238 KIS524238 KSO524238 LCK524238 LMG524238 LWC524238 MFY524238 MPU524238 MZQ524238 NJM524238 NTI524238 ODE524238 ONA524238 OWW524238 PGS524238 PQO524238 QAK524238 QKG524238 QUC524238 RDY524238 RNU524238 RXQ524238 SHM524238 SRI524238 TBE524238 TLA524238 TUW524238 UES524238 UOO524238 UYK524238 VIG524238 VSC524238 WBY524238 WLU524238 WVQ524238 K589688 JE589774 TA589774 ACW589774 AMS589774 AWO589774 BGK589774 BQG589774 CAC589774 CJY589774 CTU589774 DDQ589774 DNM589774 DXI589774 EHE589774 ERA589774 FAW589774 FKS589774 FUO589774 GEK589774 GOG589774 GYC589774 HHY589774 HRU589774 IBQ589774 ILM589774 IVI589774 JFE589774 JPA589774 JYW589774 KIS589774 KSO589774 LCK589774 LMG589774 LWC589774 MFY589774 MPU589774 MZQ589774 NJM589774 NTI589774 ODE589774 ONA589774 OWW589774 PGS589774 PQO589774 QAK589774 QKG589774 QUC589774 RDY589774 RNU589774 RXQ589774 SHM589774 SRI589774 TBE589774 TLA589774 TUW589774 UES589774 UOO589774 UYK589774 VIG589774 VSC589774 WBY589774 WLU589774 WVQ589774 K655224 JE655310 TA655310 ACW655310 AMS655310 AWO655310 BGK655310 BQG655310 CAC655310 CJY655310 CTU655310 DDQ655310 DNM655310 DXI655310 EHE655310 ERA655310 FAW655310 FKS655310 FUO655310 GEK655310 GOG655310 GYC655310 HHY655310 HRU655310 IBQ655310 ILM655310 IVI655310 JFE655310 JPA655310 JYW655310 KIS655310 KSO655310 LCK655310 LMG655310 LWC655310 MFY655310 MPU655310 MZQ655310 NJM655310 NTI655310 ODE655310 ONA655310 OWW655310 PGS655310 PQO655310 QAK655310 QKG655310 QUC655310 RDY655310 RNU655310 RXQ655310 SHM655310 SRI655310 TBE655310 TLA655310 TUW655310 UES655310 UOO655310 UYK655310 VIG655310 VSC655310 WBY655310 WLU655310 WVQ655310 K720760 JE720846 TA720846 ACW720846 AMS720846 AWO720846 BGK720846 BQG720846 CAC720846 CJY720846 CTU720846 DDQ720846 DNM720846 DXI720846 EHE720846 ERA720846 FAW720846 FKS720846 FUO720846 GEK720846 GOG720846 GYC720846 HHY720846 HRU720846 IBQ720846 ILM720846 IVI720846 JFE720846 JPA720846 JYW720846 KIS720846 KSO720846 LCK720846 LMG720846 LWC720846 MFY720846 MPU720846 MZQ720846 NJM720846 NTI720846 ODE720846 ONA720846 OWW720846 PGS720846 PQO720846 QAK720846 QKG720846 QUC720846 RDY720846 RNU720846 RXQ720846 SHM720846 SRI720846 TBE720846 TLA720846 TUW720846 UES720846 UOO720846 UYK720846 VIG720846 VSC720846 WBY720846 WLU720846 WVQ720846 K786296 JE786382 TA786382 ACW786382 AMS786382 AWO786382 BGK786382 BQG786382 CAC786382 CJY786382 CTU786382 DDQ786382 DNM786382 DXI786382 EHE786382 ERA786382 FAW786382 FKS786382 FUO786382 GEK786382 GOG786382 GYC786382 HHY786382 HRU786382 IBQ786382 ILM786382 IVI786382 JFE786382 JPA786382 JYW786382 KIS786382 KSO786382 LCK786382 LMG786382 LWC786382 MFY786382 MPU786382 MZQ786382 NJM786382 NTI786382 ODE786382 ONA786382 OWW786382 PGS786382 PQO786382 QAK786382 QKG786382 QUC786382 RDY786382 RNU786382 RXQ786382 SHM786382 SRI786382 TBE786382 TLA786382 TUW786382 UES786382 UOO786382 UYK786382 VIG786382 VSC786382 WBY786382 WLU786382 WVQ786382 K851832 JE851918 TA851918 ACW851918 AMS851918 AWO851918 BGK851918 BQG851918 CAC851918 CJY851918 CTU851918 DDQ851918 DNM851918 DXI851918 EHE851918 ERA851918 FAW851918 FKS851918 FUO851918 GEK851918 GOG851918 GYC851918 HHY851918 HRU851918 IBQ851918 ILM851918 IVI851918 JFE851918 JPA851918 JYW851918 KIS851918 KSO851918 LCK851918 LMG851918 LWC851918 MFY851918 MPU851918 MZQ851918 NJM851918 NTI851918 ODE851918 ONA851918 OWW851918 PGS851918 PQO851918 QAK851918 QKG851918 QUC851918 RDY851918 RNU851918 RXQ851918 SHM851918 SRI851918 TBE851918 TLA851918 TUW851918 UES851918 UOO851918 UYK851918 VIG851918 VSC851918 WBY851918 WLU851918 WVQ851918 K917368 JE917454 TA917454 ACW917454 AMS917454 AWO917454 BGK917454 BQG917454 CAC917454 CJY917454 CTU917454 DDQ917454 DNM917454 DXI917454 EHE917454 ERA917454 FAW917454 FKS917454 FUO917454 GEK917454 GOG917454 GYC917454 HHY917454 HRU917454 IBQ917454 ILM917454 IVI917454 JFE917454 JPA917454 JYW917454 KIS917454 KSO917454 LCK917454 LMG917454 LWC917454 MFY917454 MPU917454 MZQ917454 NJM917454 NTI917454 ODE917454 ONA917454 OWW917454 PGS917454 PQO917454 QAK917454 QKG917454 QUC917454 RDY917454 RNU917454 RXQ917454 SHM917454 SRI917454 TBE917454 TLA917454 TUW917454 UES917454 UOO917454 UYK917454 VIG917454 VSC917454 WBY917454 WLU917454 WVQ917454 K982904 JE982990 TA982990 ACW982990 AMS982990 AWO982990 BGK982990 BQG982990 CAC982990 CJY982990 CTU982990 DDQ982990 DNM982990 DXI982990 EHE982990 ERA982990 FAW982990 FKS982990 FUO982990 GEK982990 GOG982990 GYC982990 HHY982990 HRU982990 IBQ982990 ILM982990 IVI982990 JFE982990 JPA982990 JYW982990 KIS982990 KSO982990 LCK982990 LMG982990 LWC982990 MFY982990 MPU982990 MZQ982990 NJM982990 NTI982990 ODE982990 ONA982990 OWW982990 PGS982990 PQO982990 QAK982990 QKG982990 QUC982990 RDY982990 RNU982990 RXQ982990 SHM982990 SRI982990 TBE982990 TLA982990 TUW982990 UES982990 UOO982990 UYK982990 VIG982990 VSC982990 WBY982990 WLU982990 WVQ982990" xr:uid="{BF8F3CA9-DAB9-42AE-91BB-B04354328CCD}">
      <formula1>$M$11:$M$22</formula1>
    </dataValidation>
    <dataValidation type="list" allowBlank="1" showInputMessage="1" showErrorMessage="1" sqref="K15" xr:uid="{DB65BA6E-124B-4FEB-9E17-479FB6E10416}">
      <formula1>$N$14:$N$50</formula1>
    </dataValidation>
  </dataValidations>
  <hyperlinks>
    <hyperlink ref="P8:S8" r:id="rId1" display="Posted Price" xr:uid="{F1E6B154-DFB2-41E1-8240-089D845D4302}"/>
  </hyperlinks>
  <printOptions horizontalCentered="1"/>
  <pageMargins left="0.25" right="0.25" top="0.75" bottom="0.75" header="0.3" footer="0.3"/>
  <pageSetup scale="49" orientation="landscape" horizontalDpi="4294967295" r:id="rId2"/>
  <rowBreaks count="3" manualBreakCount="3">
    <brk id="29" min="1" max="7" man="1"/>
    <brk id="79" min="1" max="7" man="1"/>
    <brk id="102" min="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7F668-CF53-4466-94C5-6EB9C82663ED}">
  <dimension ref="B1:Z146"/>
  <sheetViews>
    <sheetView showGridLines="0" showRowColHeaders="0" topLeftCell="A15" zoomScaleNormal="100" workbookViewId="0">
      <selection activeCell="F64" sqref="F64"/>
    </sheetView>
  </sheetViews>
  <sheetFormatPr defaultRowHeight="12.75" x14ac:dyDescent="0.2"/>
  <cols>
    <col min="1" max="1" width="4.140625" style="1" customWidth="1"/>
    <col min="2" max="2" width="25.42578125" style="1" customWidth="1"/>
    <col min="3" max="3" width="35" style="1" customWidth="1"/>
    <col min="4" max="4" width="17.42578125" style="1" customWidth="1"/>
    <col min="5" max="5" width="17.28515625" style="1" customWidth="1"/>
    <col min="6" max="6" width="23.7109375" style="1" customWidth="1"/>
    <col min="7" max="7" width="25.42578125" style="1" customWidth="1"/>
    <col min="8" max="8" width="19" style="1" customWidth="1"/>
    <col min="9" max="9" width="6.5703125" style="1" customWidth="1"/>
    <col min="10" max="10" width="33.5703125" style="3" hidden="1" customWidth="1"/>
    <col min="11" max="11" width="20.42578125" style="3" hidden="1" customWidth="1"/>
    <col min="12" max="12" width="4.28515625" style="3" hidden="1" customWidth="1"/>
    <col min="13" max="13" width="22" style="1" hidden="1" customWidth="1"/>
    <col min="14" max="14" width="22.28515625" style="1" hidden="1" customWidth="1"/>
    <col min="15" max="15" width="4.28515625" style="1" hidden="1" customWidth="1"/>
    <col min="16" max="17" width="18.7109375" style="2" hidden="1" customWidth="1"/>
    <col min="18" max="18" width="20.42578125" style="2" hidden="1" customWidth="1"/>
    <col min="19" max="19" width="17.42578125" style="2" hidden="1" customWidth="1"/>
    <col min="20" max="20" width="4.28515625" style="1" hidden="1" customWidth="1"/>
    <col min="21" max="21" width="4" style="1" hidden="1" customWidth="1"/>
    <col min="22" max="22" width="13.7109375" style="1" customWidth="1"/>
    <col min="23" max="51" width="9.28515625" style="1" customWidth="1"/>
    <col min="52" max="255" width="8.7109375" style="1"/>
    <col min="256" max="256" width="25.42578125" style="1" customWidth="1"/>
    <col min="257" max="257" width="32.7109375" style="1" customWidth="1"/>
    <col min="258" max="258" width="17.42578125" style="1" customWidth="1"/>
    <col min="259" max="259" width="17.28515625" style="1" customWidth="1"/>
    <col min="260" max="260" width="23.7109375" style="1" customWidth="1"/>
    <col min="261" max="261" width="25.42578125" style="1" customWidth="1"/>
    <col min="262" max="262" width="19" style="1" customWidth="1"/>
    <col min="263" max="263" width="6.5703125" style="1" customWidth="1"/>
    <col min="264" max="279" width="0" style="1" hidden="1" customWidth="1"/>
    <col min="280" max="511" width="8.7109375" style="1"/>
    <col min="512" max="512" width="25.42578125" style="1" customWidth="1"/>
    <col min="513" max="513" width="32.7109375" style="1" customWidth="1"/>
    <col min="514" max="514" width="17.42578125" style="1" customWidth="1"/>
    <col min="515" max="515" width="17.28515625" style="1" customWidth="1"/>
    <col min="516" max="516" width="23.7109375" style="1" customWidth="1"/>
    <col min="517" max="517" width="25.42578125" style="1" customWidth="1"/>
    <col min="518" max="518" width="19" style="1" customWidth="1"/>
    <col min="519" max="519" width="6.5703125" style="1" customWidth="1"/>
    <col min="520" max="535" width="0" style="1" hidden="1" customWidth="1"/>
    <col min="536" max="767" width="8.7109375" style="1"/>
    <col min="768" max="768" width="25.42578125" style="1" customWidth="1"/>
    <col min="769" max="769" width="32.7109375" style="1" customWidth="1"/>
    <col min="770" max="770" width="17.42578125" style="1" customWidth="1"/>
    <col min="771" max="771" width="17.28515625" style="1" customWidth="1"/>
    <col min="772" max="772" width="23.7109375" style="1" customWidth="1"/>
    <col min="773" max="773" width="25.42578125" style="1" customWidth="1"/>
    <col min="774" max="774" width="19" style="1" customWidth="1"/>
    <col min="775" max="775" width="6.5703125" style="1" customWidth="1"/>
    <col min="776" max="791" width="0" style="1" hidden="1" customWidth="1"/>
    <col min="792" max="1023" width="8.7109375" style="1"/>
    <col min="1024" max="1024" width="25.42578125" style="1" customWidth="1"/>
    <col min="1025" max="1025" width="32.7109375" style="1" customWidth="1"/>
    <col min="1026" max="1026" width="17.42578125" style="1" customWidth="1"/>
    <col min="1027" max="1027" width="17.28515625" style="1" customWidth="1"/>
    <col min="1028" max="1028" width="23.7109375" style="1" customWidth="1"/>
    <col min="1029" max="1029" width="25.42578125" style="1" customWidth="1"/>
    <col min="1030" max="1030" width="19" style="1" customWidth="1"/>
    <col min="1031" max="1031" width="6.5703125" style="1" customWidth="1"/>
    <col min="1032" max="1047" width="0" style="1" hidden="1" customWidth="1"/>
    <col min="1048" max="1279" width="8.7109375" style="1"/>
    <col min="1280" max="1280" width="25.42578125" style="1" customWidth="1"/>
    <col min="1281" max="1281" width="32.7109375" style="1" customWidth="1"/>
    <col min="1282" max="1282" width="17.42578125" style="1" customWidth="1"/>
    <col min="1283" max="1283" width="17.28515625" style="1" customWidth="1"/>
    <col min="1284" max="1284" width="23.7109375" style="1" customWidth="1"/>
    <col min="1285" max="1285" width="25.42578125" style="1" customWidth="1"/>
    <col min="1286" max="1286" width="19" style="1" customWidth="1"/>
    <col min="1287" max="1287" width="6.5703125" style="1" customWidth="1"/>
    <col min="1288" max="1303" width="0" style="1" hidden="1" customWidth="1"/>
    <col min="1304" max="1535" width="8.7109375" style="1"/>
    <col min="1536" max="1536" width="25.42578125" style="1" customWidth="1"/>
    <col min="1537" max="1537" width="32.7109375" style="1" customWidth="1"/>
    <col min="1538" max="1538" width="17.42578125" style="1" customWidth="1"/>
    <col min="1539" max="1539" width="17.28515625" style="1" customWidth="1"/>
    <col min="1540" max="1540" width="23.7109375" style="1" customWidth="1"/>
    <col min="1541" max="1541" width="25.42578125" style="1" customWidth="1"/>
    <col min="1542" max="1542" width="19" style="1" customWidth="1"/>
    <col min="1543" max="1543" width="6.5703125" style="1" customWidth="1"/>
    <col min="1544" max="1559" width="0" style="1" hidden="1" customWidth="1"/>
    <col min="1560" max="1791" width="8.7109375" style="1"/>
    <col min="1792" max="1792" width="25.42578125" style="1" customWidth="1"/>
    <col min="1793" max="1793" width="32.7109375" style="1" customWidth="1"/>
    <col min="1794" max="1794" width="17.42578125" style="1" customWidth="1"/>
    <col min="1795" max="1795" width="17.28515625" style="1" customWidth="1"/>
    <col min="1796" max="1796" width="23.7109375" style="1" customWidth="1"/>
    <col min="1797" max="1797" width="25.42578125" style="1" customWidth="1"/>
    <col min="1798" max="1798" width="19" style="1" customWidth="1"/>
    <col min="1799" max="1799" width="6.5703125" style="1" customWidth="1"/>
    <col min="1800" max="1815" width="0" style="1" hidden="1" customWidth="1"/>
    <col min="1816" max="2047" width="8.7109375" style="1"/>
    <col min="2048" max="2048" width="25.42578125" style="1" customWidth="1"/>
    <col min="2049" max="2049" width="32.7109375" style="1" customWidth="1"/>
    <col min="2050" max="2050" width="17.42578125" style="1" customWidth="1"/>
    <col min="2051" max="2051" width="17.28515625" style="1" customWidth="1"/>
    <col min="2052" max="2052" width="23.7109375" style="1" customWidth="1"/>
    <col min="2053" max="2053" width="25.42578125" style="1" customWidth="1"/>
    <col min="2054" max="2054" width="19" style="1" customWidth="1"/>
    <col min="2055" max="2055" width="6.5703125" style="1" customWidth="1"/>
    <col min="2056" max="2071" width="0" style="1" hidden="1" customWidth="1"/>
    <col min="2072" max="2303" width="8.7109375" style="1"/>
    <col min="2304" max="2304" width="25.42578125" style="1" customWidth="1"/>
    <col min="2305" max="2305" width="32.7109375" style="1" customWidth="1"/>
    <col min="2306" max="2306" width="17.42578125" style="1" customWidth="1"/>
    <col min="2307" max="2307" width="17.28515625" style="1" customWidth="1"/>
    <col min="2308" max="2308" width="23.7109375" style="1" customWidth="1"/>
    <col min="2309" max="2309" width="25.42578125" style="1" customWidth="1"/>
    <col min="2310" max="2310" width="19" style="1" customWidth="1"/>
    <col min="2311" max="2311" width="6.5703125" style="1" customWidth="1"/>
    <col min="2312" max="2327" width="0" style="1" hidden="1" customWidth="1"/>
    <col min="2328" max="2559" width="8.7109375" style="1"/>
    <col min="2560" max="2560" width="25.42578125" style="1" customWidth="1"/>
    <col min="2561" max="2561" width="32.7109375" style="1" customWidth="1"/>
    <col min="2562" max="2562" width="17.42578125" style="1" customWidth="1"/>
    <col min="2563" max="2563" width="17.28515625" style="1" customWidth="1"/>
    <col min="2564" max="2564" width="23.7109375" style="1" customWidth="1"/>
    <col min="2565" max="2565" width="25.42578125" style="1" customWidth="1"/>
    <col min="2566" max="2566" width="19" style="1" customWidth="1"/>
    <col min="2567" max="2567" width="6.5703125" style="1" customWidth="1"/>
    <col min="2568" max="2583" width="0" style="1" hidden="1" customWidth="1"/>
    <col min="2584" max="2815" width="8.7109375" style="1"/>
    <col min="2816" max="2816" width="25.42578125" style="1" customWidth="1"/>
    <col min="2817" max="2817" width="32.7109375" style="1" customWidth="1"/>
    <col min="2818" max="2818" width="17.42578125" style="1" customWidth="1"/>
    <col min="2819" max="2819" width="17.28515625" style="1" customWidth="1"/>
    <col min="2820" max="2820" width="23.7109375" style="1" customWidth="1"/>
    <col min="2821" max="2821" width="25.42578125" style="1" customWidth="1"/>
    <col min="2822" max="2822" width="19" style="1" customWidth="1"/>
    <col min="2823" max="2823" width="6.5703125" style="1" customWidth="1"/>
    <col min="2824" max="2839" width="0" style="1" hidden="1" customWidth="1"/>
    <col min="2840" max="3071" width="8.7109375" style="1"/>
    <col min="3072" max="3072" width="25.42578125" style="1" customWidth="1"/>
    <col min="3073" max="3073" width="32.7109375" style="1" customWidth="1"/>
    <col min="3074" max="3074" width="17.42578125" style="1" customWidth="1"/>
    <col min="3075" max="3075" width="17.28515625" style="1" customWidth="1"/>
    <col min="3076" max="3076" width="23.7109375" style="1" customWidth="1"/>
    <col min="3077" max="3077" width="25.42578125" style="1" customWidth="1"/>
    <col min="3078" max="3078" width="19" style="1" customWidth="1"/>
    <col min="3079" max="3079" width="6.5703125" style="1" customWidth="1"/>
    <col min="3080" max="3095" width="0" style="1" hidden="1" customWidth="1"/>
    <col min="3096" max="3327" width="8.7109375" style="1"/>
    <col min="3328" max="3328" width="25.42578125" style="1" customWidth="1"/>
    <col min="3329" max="3329" width="32.7109375" style="1" customWidth="1"/>
    <col min="3330" max="3330" width="17.42578125" style="1" customWidth="1"/>
    <col min="3331" max="3331" width="17.28515625" style="1" customWidth="1"/>
    <col min="3332" max="3332" width="23.7109375" style="1" customWidth="1"/>
    <col min="3333" max="3333" width="25.42578125" style="1" customWidth="1"/>
    <col min="3334" max="3334" width="19" style="1" customWidth="1"/>
    <col min="3335" max="3335" width="6.5703125" style="1" customWidth="1"/>
    <col min="3336" max="3351" width="0" style="1" hidden="1" customWidth="1"/>
    <col min="3352" max="3583" width="8.7109375" style="1"/>
    <col min="3584" max="3584" width="25.42578125" style="1" customWidth="1"/>
    <col min="3585" max="3585" width="32.7109375" style="1" customWidth="1"/>
    <col min="3586" max="3586" width="17.42578125" style="1" customWidth="1"/>
    <col min="3587" max="3587" width="17.28515625" style="1" customWidth="1"/>
    <col min="3588" max="3588" width="23.7109375" style="1" customWidth="1"/>
    <col min="3589" max="3589" width="25.42578125" style="1" customWidth="1"/>
    <col min="3590" max="3590" width="19" style="1" customWidth="1"/>
    <col min="3591" max="3591" width="6.5703125" style="1" customWidth="1"/>
    <col min="3592" max="3607" width="0" style="1" hidden="1" customWidth="1"/>
    <col min="3608" max="3839" width="8.7109375" style="1"/>
    <col min="3840" max="3840" width="25.42578125" style="1" customWidth="1"/>
    <col min="3841" max="3841" width="32.7109375" style="1" customWidth="1"/>
    <col min="3842" max="3842" width="17.42578125" style="1" customWidth="1"/>
    <col min="3843" max="3843" width="17.28515625" style="1" customWidth="1"/>
    <col min="3844" max="3844" width="23.7109375" style="1" customWidth="1"/>
    <col min="3845" max="3845" width="25.42578125" style="1" customWidth="1"/>
    <col min="3846" max="3846" width="19" style="1" customWidth="1"/>
    <col min="3847" max="3847" width="6.5703125" style="1" customWidth="1"/>
    <col min="3848" max="3863" width="0" style="1" hidden="1" customWidth="1"/>
    <col min="3864" max="4095" width="8.7109375" style="1"/>
    <col min="4096" max="4096" width="25.42578125" style="1" customWidth="1"/>
    <col min="4097" max="4097" width="32.7109375" style="1" customWidth="1"/>
    <col min="4098" max="4098" width="17.42578125" style="1" customWidth="1"/>
    <col min="4099" max="4099" width="17.28515625" style="1" customWidth="1"/>
    <col min="4100" max="4100" width="23.7109375" style="1" customWidth="1"/>
    <col min="4101" max="4101" width="25.42578125" style="1" customWidth="1"/>
    <col min="4102" max="4102" width="19" style="1" customWidth="1"/>
    <col min="4103" max="4103" width="6.5703125" style="1" customWidth="1"/>
    <col min="4104" max="4119" width="0" style="1" hidden="1" customWidth="1"/>
    <col min="4120" max="4351" width="8.7109375" style="1"/>
    <col min="4352" max="4352" width="25.42578125" style="1" customWidth="1"/>
    <col min="4353" max="4353" width="32.7109375" style="1" customWidth="1"/>
    <col min="4354" max="4354" width="17.42578125" style="1" customWidth="1"/>
    <col min="4355" max="4355" width="17.28515625" style="1" customWidth="1"/>
    <col min="4356" max="4356" width="23.7109375" style="1" customWidth="1"/>
    <col min="4357" max="4357" width="25.42578125" style="1" customWidth="1"/>
    <col min="4358" max="4358" width="19" style="1" customWidth="1"/>
    <col min="4359" max="4359" width="6.5703125" style="1" customWidth="1"/>
    <col min="4360" max="4375" width="0" style="1" hidden="1" customWidth="1"/>
    <col min="4376" max="4607" width="8.7109375" style="1"/>
    <col min="4608" max="4608" width="25.42578125" style="1" customWidth="1"/>
    <col min="4609" max="4609" width="32.7109375" style="1" customWidth="1"/>
    <col min="4610" max="4610" width="17.42578125" style="1" customWidth="1"/>
    <col min="4611" max="4611" width="17.28515625" style="1" customWidth="1"/>
    <col min="4612" max="4612" width="23.7109375" style="1" customWidth="1"/>
    <col min="4613" max="4613" width="25.42578125" style="1" customWidth="1"/>
    <col min="4614" max="4614" width="19" style="1" customWidth="1"/>
    <col min="4615" max="4615" width="6.5703125" style="1" customWidth="1"/>
    <col min="4616" max="4631" width="0" style="1" hidden="1" customWidth="1"/>
    <col min="4632" max="4863" width="8.7109375" style="1"/>
    <col min="4864" max="4864" width="25.42578125" style="1" customWidth="1"/>
    <col min="4865" max="4865" width="32.7109375" style="1" customWidth="1"/>
    <col min="4866" max="4866" width="17.42578125" style="1" customWidth="1"/>
    <col min="4867" max="4867" width="17.28515625" style="1" customWidth="1"/>
    <col min="4868" max="4868" width="23.7109375" style="1" customWidth="1"/>
    <col min="4869" max="4869" width="25.42578125" style="1" customWidth="1"/>
    <col min="4870" max="4870" width="19" style="1" customWidth="1"/>
    <col min="4871" max="4871" width="6.5703125" style="1" customWidth="1"/>
    <col min="4872" max="4887" width="0" style="1" hidden="1" customWidth="1"/>
    <col min="4888" max="5119" width="8.7109375" style="1"/>
    <col min="5120" max="5120" width="25.42578125" style="1" customWidth="1"/>
    <col min="5121" max="5121" width="32.7109375" style="1" customWidth="1"/>
    <col min="5122" max="5122" width="17.42578125" style="1" customWidth="1"/>
    <col min="5123" max="5123" width="17.28515625" style="1" customWidth="1"/>
    <col min="5124" max="5124" width="23.7109375" style="1" customWidth="1"/>
    <col min="5125" max="5125" width="25.42578125" style="1" customWidth="1"/>
    <col min="5126" max="5126" width="19" style="1" customWidth="1"/>
    <col min="5127" max="5127" width="6.5703125" style="1" customWidth="1"/>
    <col min="5128" max="5143" width="0" style="1" hidden="1" customWidth="1"/>
    <col min="5144" max="5375" width="8.7109375" style="1"/>
    <col min="5376" max="5376" width="25.42578125" style="1" customWidth="1"/>
    <col min="5377" max="5377" width="32.7109375" style="1" customWidth="1"/>
    <col min="5378" max="5378" width="17.42578125" style="1" customWidth="1"/>
    <col min="5379" max="5379" width="17.28515625" style="1" customWidth="1"/>
    <col min="5380" max="5380" width="23.7109375" style="1" customWidth="1"/>
    <col min="5381" max="5381" width="25.42578125" style="1" customWidth="1"/>
    <col min="5382" max="5382" width="19" style="1" customWidth="1"/>
    <col min="5383" max="5383" width="6.5703125" style="1" customWidth="1"/>
    <col min="5384" max="5399" width="0" style="1" hidden="1" customWidth="1"/>
    <col min="5400" max="5631" width="8.7109375" style="1"/>
    <col min="5632" max="5632" width="25.42578125" style="1" customWidth="1"/>
    <col min="5633" max="5633" width="32.7109375" style="1" customWidth="1"/>
    <col min="5634" max="5634" width="17.42578125" style="1" customWidth="1"/>
    <col min="5635" max="5635" width="17.28515625" style="1" customWidth="1"/>
    <col min="5636" max="5636" width="23.7109375" style="1" customWidth="1"/>
    <col min="5637" max="5637" width="25.42578125" style="1" customWidth="1"/>
    <col min="5638" max="5638" width="19" style="1" customWidth="1"/>
    <col min="5639" max="5639" width="6.5703125" style="1" customWidth="1"/>
    <col min="5640" max="5655" width="0" style="1" hidden="1" customWidth="1"/>
    <col min="5656" max="5887" width="8.7109375" style="1"/>
    <col min="5888" max="5888" width="25.42578125" style="1" customWidth="1"/>
    <col min="5889" max="5889" width="32.7109375" style="1" customWidth="1"/>
    <col min="5890" max="5890" width="17.42578125" style="1" customWidth="1"/>
    <col min="5891" max="5891" width="17.28515625" style="1" customWidth="1"/>
    <col min="5892" max="5892" width="23.7109375" style="1" customWidth="1"/>
    <col min="5893" max="5893" width="25.42578125" style="1" customWidth="1"/>
    <col min="5894" max="5894" width="19" style="1" customWidth="1"/>
    <col min="5895" max="5895" width="6.5703125" style="1" customWidth="1"/>
    <col min="5896" max="5911" width="0" style="1" hidden="1" customWidth="1"/>
    <col min="5912" max="6143" width="8.7109375" style="1"/>
    <col min="6144" max="6144" width="25.42578125" style="1" customWidth="1"/>
    <col min="6145" max="6145" width="32.7109375" style="1" customWidth="1"/>
    <col min="6146" max="6146" width="17.42578125" style="1" customWidth="1"/>
    <col min="6147" max="6147" width="17.28515625" style="1" customWidth="1"/>
    <col min="6148" max="6148" width="23.7109375" style="1" customWidth="1"/>
    <col min="6149" max="6149" width="25.42578125" style="1" customWidth="1"/>
    <col min="6150" max="6150" width="19" style="1" customWidth="1"/>
    <col min="6151" max="6151" width="6.5703125" style="1" customWidth="1"/>
    <col min="6152" max="6167" width="0" style="1" hidden="1" customWidth="1"/>
    <col min="6168" max="6399" width="8.7109375" style="1"/>
    <col min="6400" max="6400" width="25.42578125" style="1" customWidth="1"/>
    <col min="6401" max="6401" width="32.7109375" style="1" customWidth="1"/>
    <col min="6402" max="6402" width="17.42578125" style="1" customWidth="1"/>
    <col min="6403" max="6403" width="17.28515625" style="1" customWidth="1"/>
    <col min="6404" max="6404" width="23.7109375" style="1" customWidth="1"/>
    <col min="6405" max="6405" width="25.42578125" style="1" customWidth="1"/>
    <col min="6406" max="6406" width="19" style="1" customWidth="1"/>
    <col min="6407" max="6407" width="6.5703125" style="1" customWidth="1"/>
    <col min="6408" max="6423" width="0" style="1" hidden="1" customWidth="1"/>
    <col min="6424" max="6655" width="8.7109375" style="1"/>
    <col min="6656" max="6656" width="25.42578125" style="1" customWidth="1"/>
    <col min="6657" max="6657" width="32.7109375" style="1" customWidth="1"/>
    <col min="6658" max="6658" width="17.42578125" style="1" customWidth="1"/>
    <col min="6659" max="6659" width="17.28515625" style="1" customWidth="1"/>
    <col min="6660" max="6660" width="23.7109375" style="1" customWidth="1"/>
    <col min="6661" max="6661" width="25.42578125" style="1" customWidth="1"/>
    <col min="6662" max="6662" width="19" style="1" customWidth="1"/>
    <col min="6663" max="6663" width="6.5703125" style="1" customWidth="1"/>
    <col min="6664" max="6679" width="0" style="1" hidden="1" customWidth="1"/>
    <col min="6680" max="6911" width="8.7109375" style="1"/>
    <col min="6912" max="6912" width="25.42578125" style="1" customWidth="1"/>
    <col min="6913" max="6913" width="32.7109375" style="1" customWidth="1"/>
    <col min="6914" max="6914" width="17.42578125" style="1" customWidth="1"/>
    <col min="6915" max="6915" width="17.28515625" style="1" customWidth="1"/>
    <col min="6916" max="6916" width="23.7109375" style="1" customWidth="1"/>
    <col min="6917" max="6917" width="25.42578125" style="1" customWidth="1"/>
    <col min="6918" max="6918" width="19" style="1" customWidth="1"/>
    <col min="6919" max="6919" width="6.5703125" style="1" customWidth="1"/>
    <col min="6920" max="6935" width="0" style="1" hidden="1" customWidth="1"/>
    <col min="6936" max="7167" width="8.7109375" style="1"/>
    <col min="7168" max="7168" width="25.42578125" style="1" customWidth="1"/>
    <col min="7169" max="7169" width="32.7109375" style="1" customWidth="1"/>
    <col min="7170" max="7170" width="17.42578125" style="1" customWidth="1"/>
    <col min="7171" max="7171" width="17.28515625" style="1" customWidth="1"/>
    <col min="7172" max="7172" width="23.7109375" style="1" customWidth="1"/>
    <col min="7173" max="7173" width="25.42578125" style="1" customWidth="1"/>
    <col min="7174" max="7174" width="19" style="1" customWidth="1"/>
    <col min="7175" max="7175" width="6.5703125" style="1" customWidth="1"/>
    <col min="7176" max="7191" width="0" style="1" hidden="1" customWidth="1"/>
    <col min="7192" max="7423" width="8.7109375" style="1"/>
    <col min="7424" max="7424" width="25.42578125" style="1" customWidth="1"/>
    <col min="7425" max="7425" width="32.7109375" style="1" customWidth="1"/>
    <col min="7426" max="7426" width="17.42578125" style="1" customWidth="1"/>
    <col min="7427" max="7427" width="17.28515625" style="1" customWidth="1"/>
    <col min="7428" max="7428" width="23.7109375" style="1" customWidth="1"/>
    <col min="7429" max="7429" width="25.42578125" style="1" customWidth="1"/>
    <col min="7430" max="7430" width="19" style="1" customWidth="1"/>
    <col min="7431" max="7431" width="6.5703125" style="1" customWidth="1"/>
    <col min="7432" max="7447" width="0" style="1" hidden="1" customWidth="1"/>
    <col min="7448" max="7679" width="8.7109375" style="1"/>
    <col min="7680" max="7680" width="25.42578125" style="1" customWidth="1"/>
    <col min="7681" max="7681" width="32.7109375" style="1" customWidth="1"/>
    <col min="7682" max="7682" width="17.42578125" style="1" customWidth="1"/>
    <col min="7683" max="7683" width="17.28515625" style="1" customWidth="1"/>
    <col min="7684" max="7684" width="23.7109375" style="1" customWidth="1"/>
    <col min="7685" max="7685" width="25.42578125" style="1" customWidth="1"/>
    <col min="7686" max="7686" width="19" style="1" customWidth="1"/>
    <col min="7687" max="7687" width="6.5703125" style="1" customWidth="1"/>
    <col min="7688" max="7703" width="0" style="1" hidden="1" customWidth="1"/>
    <col min="7704" max="7935" width="8.7109375" style="1"/>
    <col min="7936" max="7936" width="25.42578125" style="1" customWidth="1"/>
    <col min="7937" max="7937" width="32.7109375" style="1" customWidth="1"/>
    <col min="7938" max="7938" width="17.42578125" style="1" customWidth="1"/>
    <col min="7939" max="7939" width="17.28515625" style="1" customWidth="1"/>
    <col min="7940" max="7940" width="23.7109375" style="1" customWidth="1"/>
    <col min="7941" max="7941" width="25.42578125" style="1" customWidth="1"/>
    <col min="7942" max="7942" width="19" style="1" customWidth="1"/>
    <col min="7943" max="7943" width="6.5703125" style="1" customWidth="1"/>
    <col min="7944" max="7959" width="0" style="1" hidden="1" customWidth="1"/>
    <col min="7960" max="8191" width="8.7109375" style="1"/>
    <col min="8192" max="8192" width="25.42578125" style="1" customWidth="1"/>
    <col min="8193" max="8193" width="32.7109375" style="1" customWidth="1"/>
    <col min="8194" max="8194" width="17.42578125" style="1" customWidth="1"/>
    <col min="8195" max="8195" width="17.28515625" style="1" customWidth="1"/>
    <col min="8196" max="8196" width="23.7109375" style="1" customWidth="1"/>
    <col min="8197" max="8197" width="25.42578125" style="1" customWidth="1"/>
    <col min="8198" max="8198" width="19" style="1" customWidth="1"/>
    <col min="8199" max="8199" width="6.5703125" style="1" customWidth="1"/>
    <col min="8200" max="8215" width="0" style="1" hidden="1" customWidth="1"/>
    <col min="8216" max="8447" width="8.7109375" style="1"/>
    <col min="8448" max="8448" width="25.42578125" style="1" customWidth="1"/>
    <col min="8449" max="8449" width="32.7109375" style="1" customWidth="1"/>
    <col min="8450" max="8450" width="17.42578125" style="1" customWidth="1"/>
    <col min="8451" max="8451" width="17.28515625" style="1" customWidth="1"/>
    <col min="8452" max="8452" width="23.7109375" style="1" customWidth="1"/>
    <col min="8453" max="8453" width="25.42578125" style="1" customWidth="1"/>
    <col min="8454" max="8454" width="19" style="1" customWidth="1"/>
    <col min="8455" max="8455" width="6.5703125" style="1" customWidth="1"/>
    <col min="8456" max="8471" width="0" style="1" hidden="1" customWidth="1"/>
    <col min="8472" max="8703" width="8.7109375" style="1"/>
    <col min="8704" max="8704" width="25.42578125" style="1" customWidth="1"/>
    <col min="8705" max="8705" width="32.7109375" style="1" customWidth="1"/>
    <col min="8706" max="8706" width="17.42578125" style="1" customWidth="1"/>
    <col min="8707" max="8707" width="17.28515625" style="1" customWidth="1"/>
    <col min="8708" max="8708" width="23.7109375" style="1" customWidth="1"/>
    <col min="8709" max="8709" width="25.42578125" style="1" customWidth="1"/>
    <col min="8710" max="8710" width="19" style="1" customWidth="1"/>
    <col min="8711" max="8711" width="6.5703125" style="1" customWidth="1"/>
    <col min="8712" max="8727" width="0" style="1" hidden="1" customWidth="1"/>
    <col min="8728" max="8959" width="8.7109375" style="1"/>
    <col min="8960" max="8960" width="25.42578125" style="1" customWidth="1"/>
    <col min="8961" max="8961" width="32.7109375" style="1" customWidth="1"/>
    <col min="8962" max="8962" width="17.42578125" style="1" customWidth="1"/>
    <col min="8963" max="8963" width="17.28515625" style="1" customWidth="1"/>
    <col min="8964" max="8964" width="23.7109375" style="1" customWidth="1"/>
    <col min="8965" max="8965" width="25.42578125" style="1" customWidth="1"/>
    <col min="8966" max="8966" width="19" style="1" customWidth="1"/>
    <col min="8967" max="8967" width="6.5703125" style="1" customWidth="1"/>
    <col min="8968" max="8983" width="0" style="1" hidden="1" customWidth="1"/>
    <col min="8984" max="9215" width="8.7109375" style="1"/>
    <col min="9216" max="9216" width="25.42578125" style="1" customWidth="1"/>
    <col min="9217" max="9217" width="32.7109375" style="1" customWidth="1"/>
    <col min="9218" max="9218" width="17.42578125" style="1" customWidth="1"/>
    <col min="9219" max="9219" width="17.28515625" style="1" customWidth="1"/>
    <col min="9220" max="9220" width="23.7109375" style="1" customWidth="1"/>
    <col min="9221" max="9221" width="25.42578125" style="1" customWidth="1"/>
    <col min="9222" max="9222" width="19" style="1" customWidth="1"/>
    <col min="9223" max="9223" width="6.5703125" style="1" customWidth="1"/>
    <col min="9224" max="9239" width="0" style="1" hidden="1" customWidth="1"/>
    <col min="9240" max="9471" width="8.7109375" style="1"/>
    <col min="9472" max="9472" width="25.42578125" style="1" customWidth="1"/>
    <col min="9473" max="9473" width="32.7109375" style="1" customWidth="1"/>
    <col min="9474" max="9474" width="17.42578125" style="1" customWidth="1"/>
    <col min="9475" max="9475" width="17.28515625" style="1" customWidth="1"/>
    <col min="9476" max="9476" width="23.7109375" style="1" customWidth="1"/>
    <col min="9477" max="9477" width="25.42578125" style="1" customWidth="1"/>
    <col min="9478" max="9478" width="19" style="1" customWidth="1"/>
    <col min="9479" max="9479" width="6.5703125" style="1" customWidth="1"/>
    <col min="9480" max="9495" width="0" style="1" hidden="1" customWidth="1"/>
    <col min="9496" max="9727" width="8.7109375" style="1"/>
    <col min="9728" max="9728" width="25.42578125" style="1" customWidth="1"/>
    <col min="9729" max="9729" width="32.7109375" style="1" customWidth="1"/>
    <col min="9730" max="9730" width="17.42578125" style="1" customWidth="1"/>
    <col min="9731" max="9731" width="17.28515625" style="1" customWidth="1"/>
    <col min="9732" max="9732" width="23.7109375" style="1" customWidth="1"/>
    <col min="9733" max="9733" width="25.42578125" style="1" customWidth="1"/>
    <col min="9734" max="9734" width="19" style="1" customWidth="1"/>
    <col min="9735" max="9735" width="6.5703125" style="1" customWidth="1"/>
    <col min="9736" max="9751" width="0" style="1" hidden="1" customWidth="1"/>
    <col min="9752" max="9983" width="8.7109375" style="1"/>
    <col min="9984" max="9984" width="25.42578125" style="1" customWidth="1"/>
    <col min="9985" max="9985" width="32.7109375" style="1" customWidth="1"/>
    <col min="9986" max="9986" width="17.42578125" style="1" customWidth="1"/>
    <col min="9987" max="9987" width="17.28515625" style="1" customWidth="1"/>
    <col min="9988" max="9988" width="23.7109375" style="1" customWidth="1"/>
    <col min="9989" max="9989" width="25.42578125" style="1" customWidth="1"/>
    <col min="9990" max="9990" width="19" style="1" customWidth="1"/>
    <col min="9991" max="9991" width="6.5703125" style="1" customWidth="1"/>
    <col min="9992" max="10007" width="0" style="1" hidden="1" customWidth="1"/>
    <col min="10008" max="10239" width="8.7109375" style="1"/>
    <col min="10240" max="10240" width="25.42578125" style="1" customWidth="1"/>
    <col min="10241" max="10241" width="32.7109375" style="1" customWidth="1"/>
    <col min="10242" max="10242" width="17.42578125" style="1" customWidth="1"/>
    <col min="10243" max="10243" width="17.28515625" style="1" customWidth="1"/>
    <col min="10244" max="10244" width="23.7109375" style="1" customWidth="1"/>
    <col min="10245" max="10245" width="25.42578125" style="1" customWidth="1"/>
    <col min="10246" max="10246" width="19" style="1" customWidth="1"/>
    <col min="10247" max="10247" width="6.5703125" style="1" customWidth="1"/>
    <col min="10248" max="10263" width="0" style="1" hidden="1" customWidth="1"/>
    <col min="10264" max="10495" width="8.7109375" style="1"/>
    <col min="10496" max="10496" width="25.42578125" style="1" customWidth="1"/>
    <col min="10497" max="10497" width="32.7109375" style="1" customWidth="1"/>
    <col min="10498" max="10498" width="17.42578125" style="1" customWidth="1"/>
    <col min="10499" max="10499" width="17.28515625" style="1" customWidth="1"/>
    <col min="10500" max="10500" width="23.7109375" style="1" customWidth="1"/>
    <col min="10501" max="10501" width="25.42578125" style="1" customWidth="1"/>
    <col min="10502" max="10502" width="19" style="1" customWidth="1"/>
    <col min="10503" max="10503" width="6.5703125" style="1" customWidth="1"/>
    <col min="10504" max="10519" width="0" style="1" hidden="1" customWidth="1"/>
    <col min="10520" max="10751" width="8.7109375" style="1"/>
    <col min="10752" max="10752" width="25.42578125" style="1" customWidth="1"/>
    <col min="10753" max="10753" width="32.7109375" style="1" customWidth="1"/>
    <col min="10754" max="10754" width="17.42578125" style="1" customWidth="1"/>
    <col min="10755" max="10755" width="17.28515625" style="1" customWidth="1"/>
    <col min="10756" max="10756" width="23.7109375" style="1" customWidth="1"/>
    <col min="10757" max="10757" width="25.42578125" style="1" customWidth="1"/>
    <col min="10758" max="10758" width="19" style="1" customWidth="1"/>
    <col min="10759" max="10759" width="6.5703125" style="1" customWidth="1"/>
    <col min="10760" max="10775" width="0" style="1" hidden="1" customWidth="1"/>
    <col min="10776" max="11007" width="8.7109375" style="1"/>
    <col min="11008" max="11008" width="25.42578125" style="1" customWidth="1"/>
    <col min="11009" max="11009" width="32.7109375" style="1" customWidth="1"/>
    <col min="11010" max="11010" width="17.42578125" style="1" customWidth="1"/>
    <col min="11011" max="11011" width="17.28515625" style="1" customWidth="1"/>
    <col min="11012" max="11012" width="23.7109375" style="1" customWidth="1"/>
    <col min="11013" max="11013" width="25.42578125" style="1" customWidth="1"/>
    <col min="11014" max="11014" width="19" style="1" customWidth="1"/>
    <col min="11015" max="11015" width="6.5703125" style="1" customWidth="1"/>
    <col min="11016" max="11031" width="0" style="1" hidden="1" customWidth="1"/>
    <col min="11032" max="11263" width="8.7109375" style="1"/>
    <col min="11264" max="11264" width="25.42578125" style="1" customWidth="1"/>
    <col min="11265" max="11265" width="32.7109375" style="1" customWidth="1"/>
    <col min="11266" max="11266" width="17.42578125" style="1" customWidth="1"/>
    <col min="11267" max="11267" width="17.28515625" style="1" customWidth="1"/>
    <col min="11268" max="11268" width="23.7109375" style="1" customWidth="1"/>
    <col min="11269" max="11269" width="25.42578125" style="1" customWidth="1"/>
    <col min="11270" max="11270" width="19" style="1" customWidth="1"/>
    <col min="11271" max="11271" width="6.5703125" style="1" customWidth="1"/>
    <col min="11272" max="11287" width="0" style="1" hidden="1" customWidth="1"/>
    <col min="11288" max="11519" width="8.7109375" style="1"/>
    <col min="11520" max="11520" width="25.42578125" style="1" customWidth="1"/>
    <col min="11521" max="11521" width="32.7109375" style="1" customWidth="1"/>
    <col min="11522" max="11522" width="17.42578125" style="1" customWidth="1"/>
    <col min="11523" max="11523" width="17.28515625" style="1" customWidth="1"/>
    <col min="11524" max="11524" width="23.7109375" style="1" customWidth="1"/>
    <col min="11525" max="11525" width="25.42578125" style="1" customWidth="1"/>
    <col min="11526" max="11526" width="19" style="1" customWidth="1"/>
    <col min="11527" max="11527" width="6.5703125" style="1" customWidth="1"/>
    <col min="11528" max="11543" width="0" style="1" hidden="1" customWidth="1"/>
    <col min="11544" max="11775" width="8.7109375" style="1"/>
    <col min="11776" max="11776" width="25.42578125" style="1" customWidth="1"/>
    <col min="11777" max="11777" width="32.7109375" style="1" customWidth="1"/>
    <col min="11778" max="11778" width="17.42578125" style="1" customWidth="1"/>
    <col min="11779" max="11779" width="17.28515625" style="1" customWidth="1"/>
    <col min="11780" max="11780" width="23.7109375" style="1" customWidth="1"/>
    <col min="11781" max="11781" width="25.42578125" style="1" customWidth="1"/>
    <col min="11782" max="11782" width="19" style="1" customWidth="1"/>
    <col min="11783" max="11783" width="6.5703125" style="1" customWidth="1"/>
    <col min="11784" max="11799" width="0" style="1" hidden="1" customWidth="1"/>
    <col min="11800" max="12031" width="8.7109375" style="1"/>
    <col min="12032" max="12032" width="25.42578125" style="1" customWidth="1"/>
    <col min="12033" max="12033" width="32.7109375" style="1" customWidth="1"/>
    <col min="12034" max="12034" width="17.42578125" style="1" customWidth="1"/>
    <col min="12035" max="12035" width="17.28515625" style="1" customWidth="1"/>
    <col min="12036" max="12036" width="23.7109375" style="1" customWidth="1"/>
    <col min="12037" max="12037" width="25.42578125" style="1" customWidth="1"/>
    <col min="12038" max="12038" width="19" style="1" customWidth="1"/>
    <col min="12039" max="12039" width="6.5703125" style="1" customWidth="1"/>
    <col min="12040" max="12055" width="0" style="1" hidden="1" customWidth="1"/>
    <col min="12056" max="12287" width="8.7109375" style="1"/>
    <col min="12288" max="12288" width="25.42578125" style="1" customWidth="1"/>
    <col min="12289" max="12289" width="32.7109375" style="1" customWidth="1"/>
    <col min="12290" max="12290" width="17.42578125" style="1" customWidth="1"/>
    <col min="12291" max="12291" width="17.28515625" style="1" customWidth="1"/>
    <col min="12292" max="12292" width="23.7109375" style="1" customWidth="1"/>
    <col min="12293" max="12293" width="25.42578125" style="1" customWidth="1"/>
    <col min="12294" max="12294" width="19" style="1" customWidth="1"/>
    <col min="12295" max="12295" width="6.5703125" style="1" customWidth="1"/>
    <col min="12296" max="12311" width="0" style="1" hidden="1" customWidth="1"/>
    <col min="12312" max="12543" width="8.7109375" style="1"/>
    <col min="12544" max="12544" width="25.42578125" style="1" customWidth="1"/>
    <col min="12545" max="12545" width="32.7109375" style="1" customWidth="1"/>
    <col min="12546" max="12546" width="17.42578125" style="1" customWidth="1"/>
    <col min="12547" max="12547" width="17.28515625" style="1" customWidth="1"/>
    <col min="12548" max="12548" width="23.7109375" style="1" customWidth="1"/>
    <col min="12549" max="12549" width="25.42578125" style="1" customWidth="1"/>
    <col min="12550" max="12550" width="19" style="1" customWidth="1"/>
    <col min="12551" max="12551" width="6.5703125" style="1" customWidth="1"/>
    <col min="12552" max="12567" width="0" style="1" hidden="1" customWidth="1"/>
    <col min="12568" max="12799" width="8.7109375" style="1"/>
    <col min="12800" max="12800" width="25.42578125" style="1" customWidth="1"/>
    <col min="12801" max="12801" width="32.7109375" style="1" customWidth="1"/>
    <col min="12802" max="12802" width="17.42578125" style="1" customWidth="1"/>
    <col min="12803" max="12803" width="17.28515625" style="1" customWidth="1"/>
    <col min="12804" max="12804" width="23.7109375" style="1" customWidth="1"/>
    <col min="12805" max="12805" width="25.42578125" style="1" customWidth="1"/>
    <col min="12806" max="12806" width="19" style="1" customWidth="1"/>
    <col min="12807" max="12807" width="6.5703125" style="1" customWidth="1"/>
    <col min="12808" max="12823" width="0" style="1" hidden="1" customWidth="1"/>
    <col min="12824" max="13055" width="8.7109375" style="1"/>
    <col min="13056" max="13056" width="25.42578125" style="1" customWidth="1"/>
    <col min="13057" max="13057" width="32.7109375" style="1" customWidth="1"/>
    <col min="13058" max="13058" width="17.42578125" style="1" customWidth="1"/>
    <col min="13059" max="13059" width="17.28515625" style="1" customWidth="1"/>
    <col min="13060" max="13060" width="23.7109375" style="1" customWidth="1"/>
    <col min="13061" max="13061" width="25.42578125" style="1" customWidth="1"/>
    <col min="13062" max="13062" width="19" style="1" customWidth="1"/>
    <col min="13063" max="13063" width="6.5703125" style="1" customWidth="1"/>
    <col min="13064" max="13079" width="0" style="1" hidden="1" customWidth="1"/>
    <col min="13080" max="13311" width="8.7109375" style="1"/>
    <col min="13312" max="13312" width="25.42578125" style="1" customWidth="1"/>
    <col min="13313" max="13313" width="32.7109375" style="1" customWidth="1"/>
    <col min="13314" max="13314" width="17.42578125" style="1" customWidth="1"/>
    <col min="13315" max="13315" width="17.28515625" style="1" customWidth="1"/>
    <col min="13316" max="13316" width="23.7109375" style="1" customWidth="1"/>
    <col min="13317" max="13317" width="25.42578125" style="1" customWidth="1"/>
    <col min="13318" max="13318" width="19" style="1" customWidth="1"/>
    <col min="13319" max="13319" width="6.5703125" style="1" customWidth="1"/>
    <col min="13320" max="13335" width="0" style="1" hidden="1" customWidth="1"/>
    <col min="13336" max="13567" width="8.7109375" style="1"/>
    <col min="13568" max="13568" width="25.42578125" style="1" customWidth="1"/>
    <col min="13569" max="13569" width="32.7109375" style="1" customWidth="1"/>
    <col min="13570" max="13570" width="17.42578125" style="1" customWidth="1"/>
    <col min="13571" max="13571" width="17.28515625" style="1" customWidth="1"/>
    <col min="13572" max="13572" width="23.7109375" style="1" customWidth="1"/>
    <col min="13573" max="13573" width="25.42578125" style="1" customWidth="1"/>
    <col min="13574" max="13574" width="19" style="1" customWidth="1"/>
    <col min="13575" max="13575" width="6.5703125" style="1" customWidth="1"/>
    <col min="13576" max="13591" width="0" style="1" hidden="1" customWidth="1"/>
    <col min="13592" max="13823" width="8.7109375" style="1"/>
    <col min="13824" max="13824" width="25.42578125" style="1" customWidth="1"/>
    <col min="13825" max="13825" width="32.7109375" style="1" customWidth="1"/>
    <col min="13826" max="13826" width="17.42578125" style="1" customWidth="1"/>
    <col min="13827" max="13827" width="17.28515625" style="1" customWidth="1"/>
    <col min="13828" max="13828" width="23.7109375" style="1" customWidth="1"/>
    <col min="13829" max="13829" width="25.42578125" style="1" customWidth="1"/>
    <col min="13830" max="13830" width="19" style="1" customWidth="1"/>
    <col min="13831" max="13831" width="6.5703125" style="1" customWidth="1"/>
    <col min="13832" max="13847" width="0" style="1" hidden="1" customWidth="1"/>
    <col min="13848" max="14079" width="8.7109375" style="1"/>
    <col min="14080" max="14080" width="25.42578125" style="1" customWidth="1"/>
    <col min="14081" max="14081" width="32.7109375" style="1" customWidth="1"/>
    <col min="14082" max="14082" width="17.42578125" style="1" customWidth="1"/>
    <col min="14083" max="14083" width="17.28515625" style="1" customWidth="1"/>
    <col min="14084" max="14084" width="23.7109375" style="1" customWidth="1"/>
    <col min="14085" max="14085" width="25.42578125" style="1" customWidth="1"/>
    <col min="14086" max="14086" width="19" style="1" customWidth="1"/>
    <col min="14087" max="14087" width="6.5703125" style="1" customWidth="1"/>
    <col min="14088" max="14103" width="0" style="1" hidden="1" customWidth="1"/>
    <col min="14104" max="14335" width="8.7109375" style="1"/>
    <col min="14336" max="14336" width="25.42578125" style="1" customWidth="1"/>
    <col min="14337" max="14337" width="32.7109375" style="1" customWidth="1"/>
    <col min="14338" max="14338" width="17.42578125" style="1" customWidth="1"/>
    <col min="14339" max="14339" width="17.28515625" style="1" customWidth="1"/>
    <col min="14340" max="14340" width="23.7109375" style="1" customWidth="1"/>
    <col min="14341" max="14341" width="25.42578125" style="1" customWidth="1"/>
    <col min="14342" max="14342" width="19" style="1" customWidth="1"/>
    <col min="14343" max="14343" width="6.5703125" style="1" customWidth="1"/>
    <col min="14344" max="14359" width="0" style="1" hidden="1" customWidth="1"/>
    <col min="14360" max="14591" width="8.7109375" style="1"/>
    <col min="14592" max="14592" width="25.42578125" style="1" customWidth="1"/>
    <col min="14593" max="14593" width="32.7109375" style="1" customWidth="1"/>
    <col min="14594" max="14594" width="17.42578125" style="1" customWidth="1"/>
    <col min="14595" max="14595" width="17.28515625" style="1" customWidth="1"/>
    <col min="14596" max="14596" width="23.7109375" style="1" customWidth="1"/>
    <col min="14597" max="14597" width="25.42578125" style="1" customWidth="1"/>
    <col min="14598" max="14598" width="19" style="1" customWidth="1"/>
    <col min="14599" max="14599" width="6.5703125" style="1" customWidth="1"/>
    <col min="14600" max="14615" width="0" style="1" hidden="1" customWidth="1"/>
    <col min="14616" max="14847" width="8.7109375" style="1"/>
    <col min="14848" max="14848" width="25.42578125" style="1" customWidth="1"/>
    <col min="14849" max="14849" width="32.7109375" style="1" customWidth="1"/>
    <col min="14850" max="14850" width="17.42578125" style="1" customWidth="1"/>
    <col min="14851" max="14851" width="17.28515625" style="1" customWidth="1"/>
    <col min="14852" max="14852" width="23.7109375" style="1" customWidth="1"/>
    <col min="14853" max="14853" width="25.42578125" style="1" customWidth="1"/>
    <col min="14854" max="14854" width="19" style="1" customWidth="1"/>
    <col min="14855" max="14855" width="6.5703125" style="1" customWidth="1"/>
    <col min="14856" max="14871" width="0" style="1" hidden="1" customWidth="1"/>
    <col min="14872" max="15103" width="8.7109375" style="1"/>
    <col min="15104" max="15104" width="25.42578125" style="1" customWidth="1"/>
    <col min="15105" max="15105" width="32.7109375" style="1" customWidth="1"/>
    <col min="15106" max="15106" width="17.42578125" style="1" customWidth="1"/>
    <col min="15107" max="15107" width="17.28515625" style="1" customWidth="1"/>
    <col min="15108" max="15108" width="23.7109375" style="1" customWidth="1"/>
    <col min="15109" max="15109" width="25.42578125" style="1" customWidth="1"/>
    <col min="15110" max="15110" width="19" style="1" customWidth="1"/>
    <col min="15111" max="15111" width="6.5703125" style="1" customWidth="1"/>
    <col min="15112" max="15127" width="0" style="1" hidden="1" customWidth="1"/>
    <col min="15128" max="15359" width="8.7109375" style="1"/>
    <col min="15360" max="15360" width="25.42578125" style="1" customWidth="1"/>
    <col min="15361" max="15361" width="32.7109375" style="1" customWidth="1"/>
    <col min="15362" max="15362" width="17.42578125" style="1" customWidth="1"/>
    <col min="15363" max="15363" width="17.28515625" style="1" customWidth="1"/>
    <col min="15364" max="15364" width="23.7109375" style="1" customWidth="1"/>
    <col min="15365" max="15365" width="25.42578125" style="1" customWidth="1"/>
    <col min="15366" max="15366" width="19" style="1" customWidth="1"/>
    <col min="15367" max="15367" width="6.5703125" style="1" customWidth="1"/>
    <col min="15368" max="15383" width="0" style="1" hidden="1" customWidth="1"/>
    <col min="15384" max="15615" width="8.7109375" style="1"/>
    <col min="15616" max="15616" width="25.42578125" style="1" customWidth="1"/>
    <col min="15617" max="15617" width="32.7109375" style="1" customWidth="1"/>
    <col min="15618" max="15618" width="17.42578125" style="1" customWidth="1"/>
    <col min="15619" max="15619" width="17.28515625" style="1" customWidth="1"/>
    <col min="15620" max="15620" width="23.7109375" style="1" customWidth="1"/>
    <col min="15621" max="15621" width="25.42578125" style="1" customWidth="1"/>
    <col min="15622" max="15622" width="19" style="1" customWidth="1"/>
    <col min="15623" max="15623" width="6.5703125" style="1" customWidth="1"/>
    <col min="15624" max="15639" width="0" style="1" hidden="1" customWidth="1"/>
    <col min="15640" max="15871" width="8.7109375" style="1"/>
    <col min="15872" max="15872" width="25.42578125" style="1" customWidth="1"/>
    <col min="15873" max="15873" width="32.7109375" style="1" customWidth="1"/>
    <col min="15874" max="15874" width="17.42578125" style="1" customWidth="1"/>
    <col min="15875" max="15875" width="17.28515625" style="1" customWidth="1"/>
    <col min="15876" max="15876" width="23.7109375" style="1" customWidth="1"/>
    <col min="15877" max="15877" width="25.42578125" style="1" customWidth="1"/>
    <col min="15878" max="15878" width="19" style="1" customWidth="1"/>
    <col min="15879" max="15879" width="6.5703125" style="1" customWidth="1"/>
    <col min="15880" max="15895" width="0" style="1" hidden="1" customWidth="1"/>
    <col min="15896" max="16127" width="8.7109375" style="1"/>
    <col min="16128" max="16128" width="25.42578125" style="1" customWidth="1"/>
    <col min="16129" max="16129" width="32.7109375" style="1" customWidth="1"/>
    <col min="16130" max="16130" width="17.42578125" style="1" customWidth="1"/>
    <col min="16131" max="16131" width="17.28515625" style="1" customWidth="1"/>
    <col min="16132" max="16132" width="23.7109375" style="1" customWidth="1"/>
    <col min="16133" max="16133" width="25.42578125" style="1" customWidth="1"/>
    <col min="16134" max="16134" width="19" style="1" customWidth="1"/>
    <col min="16135" max="16135" width="6.5703125" style="1" customWidth="1"/>
    <col min="16136" max="16151" width="0" style="1" hidden="1" customWidth="1"/>
    <col min="16152" max="16384" width="8.7109375" style="1"/>
  </cols>
  <sheetData>
    <row r="1" spans="2:22" ht="42.75" customHeight="1" thickBot="1" x14ac:dyDescent="0.25">
      <c r="B1" s="277" t="s">
        <v>102</v>
      </c>
      <c r="C1" s="278"/>
      <c r="D1" s="278"/>
      <c r="E1" s="145" t="s">
        <v>132</v>
      </c>
      <c r="F1" s="146" t="str">
        <f>K11</f>
        <v>June</v>
      </c>
      <c r="G1" s="146">
        <f>K10</f>
        <v>2025</v>
      </c>
      <c r="H1" s="147"/>
      <c r="I1" s="144"/>
      <c r="J1" s="143" t="s">
        <v>131</v>
      </c>
      <c r="K1" s="143"/>
      <c r="L1" s="143"/>
      <c r="M1" s="141"/>
      <c r="N1" s="141"/>
      <c r="O1" s="141"/>
      <c r="P1" s="142"/>
      <c r="Q1" s="142"/>
      <c r="R1" s="142"/>
      <c r="S1" s="142"/>
      <c r="T1" s="141"/>
      <c r="U1" s="141"/>
    </row>
    <row r="2" spans="2:22" ht="8.25" customHeight="1" thickBot="1" x14ac:dyDescent="0.25">
      <c r="B2" s="140"/>
      <c r="C2" s="134"/>
      <c r="D2" s="134"/>
      <c r="E2" s="134"/>
      <c r="F2" s="134"/>
      <c r="G2" s="134"/>
      <c r="H2" s="134"/>
      <c r="I2" s="46"/>
    </row>
    <row r="3" spans="2:22" ht="20.25" customHeight="1" x14ac:dyDescent="0.2">
      <c r="B3" s="139" t="s">
        <v>130</v>
      </c>
      <c r="C3" s="279" t="s">
        <v>129</v>
      </c>
      <c r="D3" s="279"/>
      <c r="E3" s="279"/>
      <c r="F3" s="138" t="s">
        <v>128</v>
      </c>
      <c r="G3" s="279" t="s">
        <v>127</v>
      </c>
      <c r="H3" s="280"/>
      <c r="I3" s="46"/>
    </row>
    <row r="4" spans="2:22" ht="62.25" customHeight="1" thickBot="1" x14ac:dyDescent="0.25">
      <c r="B4" s="137" t="s">
        <v>126</v>
      </c>
      <c r="C4" s="281" t="s">
        <v>125</v>
      </c>
      <c r="D4" s="282"/>
      <c r="E4" s="282"/>
      <c r="F4" s="154" t="s">
        <v>133</v>
      </c>
      <c r="G4" s="282" t="s">
        <v>134</v>
      </c>
      <c r="H4" s="283"/>
      <c r="I4" s="135"/>
    </row>
    <row r="5" spans="2:22" ht="20.25" customHeight="1" thickBot="1" x14ac:dyDescent="0.25">
      <c r="B5" s="134"/>
      <c r="C5" s="134"/>
      <c r="D5" s="134"/>
      <c r="E5" s="134"/>
      <c r="F5" s="134"/>
      <c r="G5" s="134"/>
      <c r="H5" s="134"/>
      <c r="I5" s="46"/>
    </row>
    <row r="6" spans="2:22" ht="24" customHeight="1" x14ac:dyDescent="0.2">
      <c r="B6" s="284" t="s">
        <v>124</v>
      </c>
      <c r="C6" s="284"/>
      <c r="D6" s="284"/>
      <c r="E6" s="284"/>
      <c r="F6" s="285" t="str">
        <f>CONCATENATE(F1," 1, ",G1)</f>
        <v>June 1, 2025</v>
      </c>
      <c r="G6" s="285" t="e">
        <f>CONCATENATE(#REF!," 1, ",#REF!)</f>
        <v>#REF!</v>
      </c>
      <c r="H6" s="148"/>
      <c r="I6" s="46"/>
      <c r="M6" s="260" t="s">
        <v>123</v>
      </c>
      <c r="N6" s="184"/>
      <c r="P6" s="265" t="s">
        <v>122</v>
      </c>
      <c r="Q6" s="266"/>
      <c r="R6" s="266"/>
      <c r="S6" s="267"/>
      <c r="V6" s="4"/>
    </row>
    <row r="7" spans="2:22" ht="24" customHeight="1" thickBot="1" x14ac:dyDescent="0.25">
      <c r="B7" s="271" t="s">
        <v>135</v>
      </c>
      <c r="C7" s="271"/>
      <c r="D7" s="271"/>
      <c r="E7" s="271"/>
      <c r="F7" s="125">
        <v>593</v>
      </c>
      <c r="G7" s="5" t="s">
        <v>105</v>
      </c>
      <c r="H7" s="5"/>
      <c r="I7" s="124"/>
      <c r="M7" s="261"/>
      <c r="N7" s="262"/>
      <c r="P7" s="268"/>
      <c r="Q7" s="269"/>
      <c r="R7" s="269"/>
      <c r="S7" s="270"/>
    </row>
    <row r="8" spans="2:22" ht="24" customHeight="1" thickBot="1" x14ac:dyDescent="0.25">
      <c r="B8" s="219" t="s">
        <v>136</v>
      </c>
      <c r="C8" s="219"/>
      <c r="D8" s="219"/>
      <c r="E8" s="219"/>
      <c r="F8" s="219"/>
      <c r="G8" s="219"/>
      <c r="H8" s="219"/>
      <c r="I8" s="121"/>
      <c r="M8" s="263"/>
      <c r="N8" s="264"/>
      <c r="P8" s="272" t="s">
        <v>118</v>
      </c>
      <c r="Q8" s="273"/>
      <c r="R8" s="273"/>
      <c r="S8" s="274"/>
      <c r="U8" s="133" t="s">
        <v>121</v>
      </c>
    </row>
    <row r="9" spans="2:22" ht="24" customHeight="1" thickBot="1" x14ac:dyDescent="0.25">
      <c r="B9" s="219" t="s">
        <v>120</v>
      </c>
      <c r="C9" s="219"/>
      <c r="D9" s="219"/>
      <c r="E9" s="219"/>
      <c r="F9" s="219"/>
      <c r="G9" s="219"/>
      <c r="H9" s="219"/>
      <c r="I9" s="121"/>
      <c r="J9" s="275" t="s">
        <v>119</v>
      </c>
      <c r="K9" s="276"/>
      <c r="L9" s="132"/>
      <c r="M9" s="103" t="s">
        <v>118</v>
      </c>
      <c r="N9" s="101">
        <v>2025</v>
      </c>
      <c r="P9" s="131" t="s">
        <v>117</v>
      </c>
      <c r="Q9" s="130" t="s">
        <v>116</v>
      </c>
      <c r="R9" s="130" t="s">
        <v>115</v>
      </c>
      <c r="S9" s="130" t="s">
        <v>114</v>
      </c>
      <c r="U9" s="129" t="s">
        <v>113</v>
      </c>
    </row>
    <row r="10" spans="2:22" ht="24" customHeight="1" thickBot="1" x14ac:dyDescent="0.25">
      <c r="B10" s="237" t="s">
        <v>112</v>
      </c>
      <c r="C10" s="237"/>
      <c r="D10" s="253" t="str">
        <f>CONCATENATE("The ",F1," ",G1," Average is")</f>
        <v>The June 2025 Average is</v>
      </c>
      <c r="E10" s="253"/>
      <c r="F10" s="253"/>
      <c r="G10" s="149">
        <f>K15</f>
        <v>632</v>
      </c>
      <c r="H10" s="150" t="s">
        <v>111</v>
      </c>
      <c r="I10" s="128"/>
      <c r="J10" s="120" t="s">
        <v>110</v>
      </c>
      <c r="K10" s="126">
        <v>2025</v>
      </c>
      <c r="M10" s="65" t="s">
        <v>85</v>
      </c>
      <c r="N10" s="101" t="s">
        <v>84</v>
      </c>
      <c r="P10" s="231">
        <v>45748</v>
      </c>
      <c r="Q10" s="234"/>
      <c r="R10" s="93">
        <v>45839</v>
      </c>
      <c r="S10" s="254">
        <v>45627</v>
      </c>
      <c r="U10" s="123" t="s">
        <v>109</v>
      </c>
    </row>
    <row r="11" spans="2:22" ht="24" customHeight="1" thickBot="1" x14ac:dyDescent="0.25">
      <c r="B11" s="257" t="s">
        <v>108</v>
      </c>
      <c r="C11" s="257"/>
      <c r="D11" s="257"/>
      <c r="E11" s="257"/>
      <c r="F11" s="257"/>
      <c r="G11" s="257"/>
      <c r="H11" s="257"/>
      <c r="I11" s="127"/>
      <c r="J11" s="120" t="s">
        <v>107</v>
      </c>
      <c r="K11" s="126" t="s">
        <v>70</v>
      </c>
      <c r="M11" s="65" t="s">
        <v>81</v>
      </c>
      <c r="N11" s="64" t="s">
        <v>5</v>
      </c>
      <c r="P11" s="232"/>
      <c r="Q11" s="235"/>
      <c r="R11" s="92">
        <v>45870</v>
      </c>
      <c r="S11" s="255"/>
      <c r="U11" s="123" t="s">
        <v>106</v>
      </c>
    </row>
    <row r="12" spans="2:22" ht="24" customHeight="1" thickBot="1" x14ac:dyDescent="0.25">
      <c r="B12" s="219" t="s">
        <v>137</v>
      </c>
      <c r="C12" s="219"/>
      <c r="D12" s="219"/>
      <c r="E12" s="219"/>
      <c r="F12" s="125">
        <v>593</v>
      </c>
      <c r="G12" s="5" t="s">
        <v>105</v>
      </c>
      <c r="I12" s="124"/>
      <c r="J12" s="114"/>
      <c r="K12" s="113"/>
      <c r="M12" s="65" t="s">
        <v>80</v>
      </c>
      <c r="N12" s="64" t="s">
        <v>5</v>
      </c>
      <c r="P12" s="233"/>
      <c r="Q12" s="236"/>
      <c r="R12" s="92">
        <v>45901</v>
      </c>
      <c r="S12" s="255"/>
      <c r="U12" s="123" t="s">
        <v>104</v>
      </c>
    </row>
    <row r="13" spans="2:22" ht="24" customHeight="1" thickBot="1" x14ac:dyDescent="0.25">
      <c r="B13" s="219" t="s">
        <v>103</v>
      </c>
      <c r="C13" s="219"/>
      <c r="D13" s="219"/>
      <c r="E13" s="219"/>
      <c r="F13" s="219"/>
      <c r="G13" s="219"/>
      <c r="H13" s="219"/>
      <c r="I13" s="121"/>
      <c r="J13" s="258" t="s">
        <v>102</v>
      </c>
      <c r="K13" s="259"/>
      <c r="M13" s="65" t="s">
        <v>78</v>
      </c>
      <c r="N13" s="64" t="s">
        <v>5</v>
      </c>
      <c r="P13" s="231">
        <v>45839</v>
      </c>
      <c r="Q13" s="234"/>
      <c r="R13" s="93">
        <v>45931</v>
      </c>
      <c r="S13" s="255"/>
      <c r="U13" s="122" t="s">
        <v>101</v>
      </c>
    </row>
    <row r="14" spans="2:22" ht="24" customHeight="1" thickBot="1" x14ac:dyDescent="0.25">
      <c r="B14" s="219"/>
      <c r="C14" s="219"/>
      <c r="D14" s="219"/>
      <c r="E14" s="219"/>
      <c r="F14" s="219"/>
      <c r="G14" s="219"/>
      <c r="H14" s="219"/>
      <c r="I14" s="121"/>
      <c r="J14" s="120" t="s">
        <v>100</v>
      </c>
      <c r="K14" s="119">
        <v>593</v>
      </c>
      <c r="M14" s="65" t="s">
        <v>75</v>
      </c>
      <c r="N14" s="64">
        <v>621</v>
      </c>
      <c r="P14" s="232"/>
      <c r="Q14" s="235"/>
      <c r="R14" s="92">
        <v>45962</v>
      </c>
      <c r="S14" s="255"/>
    </row>
    <row r="15" spans="2:22" ht="56.25" customHeight="1" thickBot="1" x14ac:dyDescent="0.25">
      <c r="B15" s="248" t="s">
        <v>141</v>
      </c>
      <c r="C15" s="249"/>
      <c r="D15" s="249"/>
      <c r="E15" s="249"/>
      <c r="F15" s="249"/>
      <c r="G15" s="249"/>
      <c r="H15" s="250"/>
      <c r="I15" s="118"/>
      <c r="J15" s="117" t="s">
        <v>99</v>
      </c>
      <c r="K15" s="116">
        <v>632</v>
      </c>
      <c r="M15" s="65" t="s">
        <v>73</v>
      </c>
      <c r="N15" s="64">
        <v>626</v>
      </c>
      <c r="P15" s="233"/>
      <c r="Q15" s="236"/>
      <c r="R15" s="92">
        <v>45992</v>
      </c>
      <c r="S15" s="255"/>
    </row>
    <row r="16" spans="2:22" ht="24" customHeight="1" thickBot="1" x14ac:dyDescent="0.25">
      <c r="B16" s="251" t="s">
        <v>142</v>
      </c>
      <c r="C16" s="252"/>
      <c r="D16" s="252"/>
      <c r="E16" s="252"/>
      <c r="F16" s="252"/>
      <c r="G16" s="252"/>
      <c r="H16" s="252"/>
      <c r="I16" s="115"/>
      <c r="J16" s="114"/>
      <c r="K16" s="113"/>
      <c r="M16" s="65" t="s">
        <v>70</v>
      </c>
      <c r="N16" s="64">
        <v>632</v>
      </c>
      <c r="P16" s="231">
        <v>45931</v>
      </c>
      <c r="Q16" s="234"/>
      <c r="R16" s="93">
        <v>46023</v>
      </c>
      <c r="S16" s="255"/>
      <c r="U16" s="100"/>
    </row>
    <row r="17" spans="2:21" ht="40.5" customHeight="1" thickBot="1" x14ac:dyDescent="0.25">
      <c r="B17" s="228" t="s">
        <v>98</v>
      </c>
      <c r="C17" s="229"/>
      <c r="D17" s="229"/>
      <c r="E17" s="229"/>
      <c r="F17" s="229"/>
      <c r="G17" s="229"/>
      <c r="H17" s="230"/>
      <c r="I17" s="46"/>
      <c r="J17" s="112" t="s">
        <v>97</v>
      </c>
      <c r="K17" s="111" t="s">
        <v>140</v>
      </c>
      <c r="M17" s="65" t="s">
        <v>64</v>
      </c>
      <c r="N17" s="64"/>
      <c r="P17" s="233"/>
      <c r="Q17" s="236"/>
      <c r="R17" s="92">
        <v>46082</v>
      </c>
      <c r="S17" s="255"/>
      <c r="U17" s="100"/>
    </row>
    <row r="18" spans="2:21" ht="56.25" customHeight="1" thickBot="1" x14ac:dyDescent="0.25">
      <c r="B18" s="45" t="s">
        <v>44</v>
      </c>
      <c r="C18" s="44" t="s">
        <v>43</v>
      </c>
      <c r="D18" s="43" t="s">
        <v>42</v>
      </c>
      <c r="E18" s="43" t="s">
        <v>96</v>
      </c>
      <c r="F18" s="43" t="s">
        <v>40</v>
      </c>
      <c r="G18" s="244" t="s">
        <v>39</v>
      </c>
      <c r="H18" s="245"/>
      <c r="I18" s="42"/>
      <c r="J18" s="110" t="s">
        <v>95</v>
      </c>
      <c r="K18" s="109" t="s">
        <v>140</v>
      </c>
      <c r="M18" s="65" t="s">
        <v>61</v>
      </c>
      <c r="N18" s="64"/>
      <c r="P18" s="231">
        <v>46023</v>
      </c>
      <c r="Q18" s="234"/>
      <c r="R18" s="93">
        <v>46113</v>
      </c>
      <c r="S18" s="255"/>
      <c r="U18" s="100"/>
    </row>
    <row r="19" spans="2:21" ht="21.75" customHeight="1" thickBot="1" x14ac:dyDescent="0.25">
      <c r="B19" s="73">
        <v>302.01</v>
      </c>
      <c r="C19" s="72" t="s">
        <v>74</v>
      </c>
      <c r="D19" s="71">
        <v>3.75</v>
      </c>
      <c r="E19" s="70">
        <v>0</v>
      </c>
      <c r="F19" s="69">
        <f t="shared" ref="F19:F29" si="0">D19+E19</f>
        <v>3.75</v>
      </c>
      <c r="G19" s="246">
        <f t="shared" ref="G19:G29" si="1">IF((ABS(($K$15-$K$14)*F19/100))&gt;0.1, ($K$15-$K$14)*F19/100, 0)</f>
        <v>1.4624999999999999</v>
      </c>
      <c r="H19" s="247" t="e">
        <f>IF((ABS((J15-J14)*E19/100))&gt;0.1, (J15-J14)*E19/100, 0)</f>
        <v>#VALUE!</v>
      </c>
      <c r="I19" s="32"/>
      <c r="J19" s="107" t="s">
        <v>94</v>
      </c>
      <c r="K19" s="108" t="s">
        <v>139</v>
      </c>
      <c r="M19" s="65" t="s">
        <v>58</v>
      </c>
      <c r="N19" s="64"/>
      <c r="P19" s="232"/>
      <c r="Q19" s="235"/>
      <c r="R19" s="92">
        <v>46143</v>
      </c>
      <c r="S19" s="255"/>
      <c r="U19" s="100"/>
    </row>
    <row r="20" spans="2:21" ht="21.75" customHeight="1" thickBot="1" x14ac:dyDescent="0.25">
      <c r="B20" s="38" t="s">
        <v>72</v>
      </c>
      <c r="C20" s="67" t="s">
        <v>71</v>
      </c>
      <c r="D20" s="36">
        <v>6.85</v>
      </c>
      <c r="E20" s="36">
        <v>1</v>
      </c>
      <c r="F20" s="57">
        <f t="shared" si="0"/>
        <v>7.85</v>
      </c>
      <c r="G20" s="238">
        <f t="shared" si="1"/>
        <v>3.0614999999999997</v>
      </c>
      <c r="H20" s="239" t="e">
        <f>IF((ABS((#REF!-J15)*E20/100))&gt;0.1, (#REF!-J15)*E20/100, 0)</f>
        <v>#REF!</v>
      </c>
      <c r="I20" s="32"/>
      <c r="J20" s="107" t="s">
        <v>93</v>
      </c>
      <c r="K20" s="106">
        <v>459.404</v>
      </c>
      <c r="M20" s="65" t="s">
        <v>55</v>
      </c>
      <c r="N20" s="64"/>
      <c r="P20" s="233"/>
      <c r="Q20" s="236"/>
      <c r="R20" s="92">
        <v>46174</v>
      </c>
      <c r="S20" s="255"/>
      <c r="U20" s="100"/>
    </row>
    <row r="21" spans="2:21" ht="21.75" customHeight="1" thickBot="1" x14ac:dyDescent="0.25">
      <c r="B21" s="38" t="s">
        <v>69</v>
      </c>
      <c r="C21" s="67" t="s">
        <v>68</v>
      </c>
      <c r="D21" s="36">
        <v>6.85</v>
      </c>
      <c r="E21" s="36">
        <v>1</v>
      </c>
      <c r="F21" s="57">
        <f t="shared" si="0"/>
        <v>7.85</v>
      </c>
      <c r="G21" s="238">
        <f t="shared" si="1"/>
        <v>3.0614999999999997</v>
      </c>
      <c r="H21" s="239" t="e">
        <f>IF((ABS((#REF!-#REF!)*E21/100))&gt;0.1, (#REF!-#REF!)*E21/100, 0)</f>
        <v>#REF!</v>
      </c>
      <c r="I21" s="32"/>
      <c r="J21" s="105" t="s">
        <v>92</v>
      </c>
      <c r="K21" s="104" t="s">
        <v>140</v>
      </c>
      <c r="L21" s="1"/>
      <c r="M21" s="60" t="s">
        <v>52</v>
      </c>
      <c r="N21" s="59"/>
      <c r="P21" s="231">
        <v>46113</v>
      </c>
      <c r="Q21" s="234"/>
      <c r="R21" s="93">
        <v>46204</v>
      </c>
      <c r="S21" s="255"/>
      <c r="U21" s="100"/>
    </row>
    <row r="22" spans="2:21" ht="22.5" customHeight="1" thickBot="1" x14ac:dyDescent="0.25">
      <c r="B22" s="38" t="s">
        <v>66</v>
      </c>
      <c r="C22" s="67" t="s">
        <v>65</v>
      </c>
      <c r="D22" s="36">
        <v>6.85</v>
      </c>
      <c r="E22" s="36">
        <v>1</v>
      </c>
      <c r="F22" s="57">
        <f t="shared" si="0"/>
        <v>7.85</v>
      </c>
      <c r="G22" s="238">
        <f t="shared" si="1"/>
        <v>3.0614999999999997</v>
      </c>
      <c r="H22" s="239" t="e">
        <f>IF((ABS((#REF!-#REF!)*E22/100))&gt;0.1, (#REF!-#REF!)*E22/100, 0)</f>
        <v>#REF!</v>
      </c>
      <c r="I22" s="32"/>
      <c r="K22" s="1"/>
      <c r="L22" s="1"/>
      <c r="M22" s="103"/>
      <c r="N22" s="102">
        <v>2026</v>
      </c>
      <c r="P22" s="232"/>
      <c r="Q22" s="235"/>
      <c r="R22" s="92">
        <v>46235</v>
      </c>
      <c r="S22" s="255"/>
      <c r="U22" s="100"/>
    </row>
    <row r="23" spans="2:21" ht="21.75" customHeight="1" thickBot="1" x14ac:dyDescent="0.25">
      <c r="B23" s="38" t="s">
        <v>63</v>
      </c>
      <c r="C23" s="67" t="s">
        <v>62</v>
      </c>
      <c r="D23" s="36">
        <v>6.85</v>
      </c>
      <c r="E23" s="36">
        <v>1</v>
      </c>
      <c r="F23" s="57">
        <f t="shared" si="0"/>
        <v>7.85</v>
      </c>
      <c r="G23" s="238">
        <f t="shared" si="1"/>
        <v>3.0614999999999997</v>
      </c>
      <c r="H23" s="239" t="e">
        <f>IF((ABS((#REF!-#REF!)*E23/100))&gt;0.1, (#REF!-#REF!)*E23/100, 0)</f>
        <v>#REF!</v>
      </c>
      <c r="I23" s="32"/>
      <c r="J23" s="1"/>
      <c r="K23" s="1"/>
      <c r="L23" s="1"/>
      <c r="M23" s="65" t="s">
        <v>85</v>
      </c>
      <c r="N23" s="101" t="s">
        <v>84</v>
      </c>
      <c r="P23" s="233"/>
      <c r="Q23" s="236"/>
      <c r="R23" s="92">
        <v>46266</v>
      </c>
      <c r="S23" s="255"/>
      <c r="U23" s="100"/>
    </row>
    <row r="24" spans="2:21" ht="21.75" customHeight="1" thickBot="1" x14ac:dyDescent="0.25">
      <c r="B24" s="38" t="s">
        <v>60</v>
      </c>
      <c r="C24" s="67" t="s">
        <v>59</v>
      </c>
      <c r="D24" s="36">
        <v>8.25</v>
      </c>
      <c r="E24" s="36">
        <v>1</v>
      </c>
      <c r="F24" s="57">
        <f t="shared" si="0"/>
        <v>9.25</v>
      </c>
      <c r="G24" s="238">
        <f t="shared" si="1"/>
        <v>3.6074999999999999</v>
      </c>
      <c r="H24" s="239" t="e">
        <f>IF((ABS((#REF!-#REF!)*E24/100))&gt;0.1, (#REF!-#REF!)*E24/100, 0)</f>
        <v>#REF!</v>
      </c>
      <c r="I24" s="32"/>
      <c r="J24" s="1"/>
      <c r="K24" s="1"/>
      <c r="L24" s="1"/>
      <c r="M24" s="65" t="s">
        <v>81</v>
      </c>
      <c r="N24" s="64"/>
      <c r="P24" s="231">
        <v>46204</v>
      </c>
      <c r="Q24" s="234"/>
      <c r="R24" s="93">
        <v>46296</v>
      </c>
      <c r="S24" s="255"/>
      <c r="U24" s="100"/>
    </row>
    <row r="25" spans="2:21" ht="30.75" thickBot="1" x14ac:dyDescent="0.25">
      <c r="B25" s="38" t="s">
        <v>57</v>
      </c>
      <c r="C25" s="58" t="s">
        <v>56</v>
      </c>
      <c r="D25" s="36">
        <v>6.7</v>
      </c>
      <c r="E25" s="66">
        <v>1</v>
      </c>
      <c r="F25" s="57">
        <f t="shared" si="0"/>
        <v>7.7</v>
      </c>
      <c r="G25" s="238">
        <f t="shared" si="1"/>
        <v>3.0030000000000001</v>
      </c>
      <c r="H25" s="239" t="e">
        <f>IF((ABS((#REF!-#REF!)*E25/100))&gt;0.1, (#REF!-#REF!)*E25/100, 0)</f>
        <v>#REF!</v>
      </c>
      <c r="I25" s="32"/>
      <c r="J25" s="1"/>
      <c r="K25" s="1"/>
      <c r="L25" s="1"/>
      <c r="M25" s="65" t="s">
        <v>80</v>
      </c>
      <c r="N25" s="64"/>
      <c r="P25" s="232"/>
      <c r="Q25" s="235"/>
      <c r="R25" s="92">
        <v>46327</v>
      </c>
      <c r="S25" s="255"/>
    </row>
    <row r="26" spans="2:21" ht="30.75" thickBot="1" x14ac:dyDescent="0.25">
      <c r="B26" s="41" t="s">
        <v>54</v>
      </c>
      <c r="C26" s="63" t="s">
        <v>53</v>
      </c>
      <c r="D26" s="39">
        <v>6.2</v>
      </c>
      <c r="E26" s="39">
        <v>1</v>
      </c>
      <c r="F26" s="62">
        <f t="shared" si="0"/>
        <v>7.2</v>
      </c>
      <c r="G26" s="240">
        <f t="shared" si="1"/>
        <v>2.8080000000000003</v>
      </c>
      <c r="H26" s="241" t="e">
        <f>IF((ABS((#REF!-#REF!)*E26/100))&gt;0.1, (#REF!-#REF!)*E26/100, 0)</f>
        <v>#REF!</v>
      </c>
      <c r="I26" s="32"/>
      <c r="J26" s="1"/>
      <c r="K26" s="1"/>
      <c r="L26" s="1"/>
      <c r="M26" s="65" t="s">
        <v>78</v>
      </c>
      <c r="N26" s="64"/>
      <c r="P26" s="233"/>
      <c r="Q26" s="236"/>
      <c r="R26" s="92">
        <v>46357</v>
      </c>
      <c r="S26" s="255"/>
    </row>
    <row r="27" spans="2:21" ht="30.75" thickBot="1" x14ac:dyDescent="0.25">
      <c r="B27" s="38" t="s">
        <v>51</v>
      </c>
      <c r="C27" s="58" t="s">
        <v>50</v>
      </c>
      <c r="D27" s="36">
        <v>5.5</v>
      </c>
      <c r="E27" s="36">
        <v>1</v>
      </c>
      <c r="F27" s="57">
        <f t="shared" si="0"/>
        <v>6.5</v>
      </c>
      <c r="G27" s="238">
        <f t="shared" si="1"/>
        <v>2.5350000000000001</v>
      </c>
      <c r="H27" s="239" t="e">
        <f>IF((ABS((#REF!-#REF!)*E27/100))&gt;0.1, (#REF!-#REF!)*E27/100, 0)</f>
        <v>#REF!</v>
      </c>
      <c r="I27" s="32"/>
      <c r="J27" s="1"/>
      <c r="K27" s="1"/>
      <c r="L27" s="1"/>
      <c r="M27" s="65" t="s">
        <v>75</v>
      </c>
      <c r="N27" s="64"/>
      <c r="P27" s="231">
        <v>46296</v>
      </c>
      <c r="Q27" s="234"/>
      <c r="R27" s="93">
        <v>46388</v>
      </c>
      <c r="S27" s="255"/>
    </row>
    <row r="28" spans="2:21" ht="30.75" thickBot="1" x14ac:dyDescent="0.25">
      <c r="B28" s="38" t="s">
        <v>49</v>
      </c>
      <c r="C28" s="58" t="s">
        <v>48</v>
      </c>
      <c r="D28" s="36">
        <v>4.9000000000000004</v>
      </c>
      <c r="E28" s="36">
        <v>1</v>
      </c>
      <c r="F28" s="57">
        <f t="shared" si="0"/>
        <v>5.9</v>
      </c>
      <c r="G28" s="238">
        <f t="shared" si="1"/>
        <v>2.3010000000000002</v>
      </c>
      <c r="H28" s="239" t="e">
        <f>IF((ABS((#REF!-#REF!)*E28/100))&gt;0.1, (#REF!-#REF!)*E28/100, 0)</f>
        <v>#REF!</v>
      </c>
      <c r="I28" s="32"/>
      <c r="J28" s="1"/>
      <c r="K28" s="1"/>
      <c r="L28" s="1"/>
      <c r="M28" s="65" t="s">
        <v>73</v>
      </c>
      <c r="N28" s="64"/>
      <c r="P28" s="232"/>
      <c r="Q28" s="235"/>
      <c r="R28" s="92">
        <v>46419</v>
      </c>
      <c r="S28" s="255"/>
    </row>
    <row r="29" spans="2:21" ht="30.75" customHeight="1" thickBot="1" x14ac:dyDescent="0.25">
      <c r="B29" s="35" t="s">
        <v>47</v>
      </c>
      <c r="C29" s="55" t="s">
        <v>46</v>
      </c>
      <c r="D29" s="33">
        <v>4.5</v>
      </c>
      <c r="E29" s="54">
        <v>1</v>
      </c>
      <c r="F29" s="53">
        <f t="shared" si="0"/>
        <v>5.5</v>
      </c>
      <c r="G29" s="242">
        <f t="shared" si="1"/>
        <v>2.145</v>
      </c>
      <c r="H29" s="243" t="e">
        <f>IF((ABS((#REF!-#REF!)*E29/100))&gt;0.1, (#REF!-#REF!)*E29/100, 0)</f>
        <v>#REF!</v>
      </c>
      <c r="I29" s="32"/>
      <c r="J29" s="1"/>
      <c r="K29" s="1"/>
      <c r="L29" s="1"/>
      <c r="M29" s="65" t="s">
        <v>70</v>
      </c>
      <c r="N29" s="64"/>
      <c r="P29" s="233"/>
      <c r="Q29" s="236"/>
      <c r="R29" s="92">
        <v>46447</v>
      </c>
      <c r="S29" s="256"/>
    </row>
    <row r="30" spans="2:21" ht="21.75" customHeight="1" thickBot="1" x14ac:dyDescent="0.25">
      <c r="B30" s="99"/>
      <c r="C30" s="98"/>
      <c r="D30" s="97"/>
      <c r="E30" s="96"/>
      <c r="F30" s="95"/>
      <c r="G30" s="94"/>
      <c r="H30" s="94"/>
      <c r="I30" s="32"/>
      <c r="J30" s="1"/>
      <c r="K30" s="1"/>
      <c r="L30" s="1"/>
      <c r="M30" s="65" t="s">
        <v>67</v>
      </c>
      <c r="N30" s="64"/>
      <c r="P30" s="231">
        <v>46388</v>
      </c>
      <c r="Q30" s="234"/>
      <c r="R30" s="93">
        <v>46478</v>
      </c>
      <c r="S30" s="1"/>
    </row>
    <row r="31" spans="2:21" ht="21.75" customHeight="1" thickBot="1" x14ac:dyDescent="0.25">
      <c r="B31" s="237" t="s">
        <v>91</v>
      </c>
      <c r="C31" s="237"/>
      <c r="D31" s="237"/>
      <c r="E31" s="237"/>
      <c r="F31" s="237"/>
      <c r="G31" s="237"/>
      <c r="H31" s="237"/>
      <c r="I31" s="32"/>
      <c r="J31" s="1"/>
      <c r="K31" s="1"/>
      <c r="M31" s="65" t="s">
        <v>64</v>
      </c>
      <c r="N31" s="64"/>
      <c r="P31" s="232"/>
      <c r="Q31" s="235"/>
      <c r="R31" s="92">
        <v>46508</v>
      </c>
    </row>
    <row r="32" spans="2:21" ht="21.75" customHeight="1" thickBot="1" x14ac:dyDescent="0.25">
      <c r="B32" s="219" t="s">
        <v>90</v>
      </c>
      <c r="C32" s="219"/>
      <c r="D32" s="219"/>
      <c r="E32" s="219"/>
      <c r="F32" s="219"/>
      <c r="G32" s="219"/>
      <c r="H32" s="219"/>
      <c r="I32" s="32"/>
      <c r="M32" s="65" t="s">
        <v>61</v>
      </c>
      <c r="N32" s="64"/>
      <c r="P32" s="233"/>
      <c r="Q32" s="236"/>
      <c r="R32" s="92">
        <v>46539</v>
      </c>
    </row>
    <row r="33" spans="2:18" ht="21.75" customHeight="1" x14ac:dyDescent="0.2">
      <c r="B33" s="219" t="s">
        <v>138</v>
      </c>
      <c r="C33" s="219"/>
      <c r="D33" s="219"/>
      <c r="E33" s="219"/>
      <c r="F33" s="219"/>
      <c r="G33" s="219"/>
      <c r="H33" s="219"/>
      <c r="I33" s="32"/>
      <c r="M33" s="65" t="s">
        <v>58</v>
      </c>
      <c r="N33" s="64"/>
      <c r="P33" s="91" t="s">
        <v>140</v>
      </c>
      <c r="Q33" s="91" t="s">
        <v>140</v>
      </c>
      <c r="R33" s="1" t="s">
        <v>140</v>
      </c>
    </row>
    <row r="34" spans="2:18" ht="21.75" customHeight="1" x14ac:dyDescent="0.2">
      <c r="B34" s="219" t="s">
        <v>89</v>
      </c>
      <c r="C34" s="219"/>
      <c r="D34" s="219"/>
      <c r="E34" s="219"/>
      <c r="F34" s="219"/>
      <c r="G34" s="219"/>
      <c r="H34" s="219"/>
      <c r="I34" s="32"/>
      <c r="M34" s="65" t="s">
        <v>55</v>
      </c>
      <c r="N34" s="64"/>
    </row>
    <row r="35" spans="2:18" ht="21.75" customHeight="1" thickBot="1" x14ac:dyDescent="0.25">
      <c r="B35" s="219" t="s">
        <v>88</v>
      </c>
      <c r="C35" s="219"/>
      <c r="D35" s="219"/>
      <c r="E35" s="219"/>
      <c r="F35" s="219"/>
      <c r="G35" s="219"/>
      <c r="H35" s="219"/>
      <c r="I35" s="32"/>
      <c r="M35" s="60" t="s">
        <v>52</v>
      </c>
      <c r="N35" s="59"/>
    </row>
    <row r="36" spans="2:18" ht="21.75" customHeight="1" thickBot="1" x14ac:dyDescent="0.25">
      <c r="B36" s="79" t="s">
        <v>87</v>
      </c>
      <c r="C36" s="87" t="str">
        <f>K19</f>
        <v>December 2024</v>
      </c>
      <c r="D36" s="220" t="s">
        <v>86</v>
      </c>
      <c r="E36" s="220"/>
      <c r="F36" s="85">
        <f>K20</f>
        <v>459.404</v>
      </c>
      <c r="G36" s="79"/>
      <c r="H36" s="79"/>
      <c r="I36" s="32"/>
      <c r="M36" s="89"/>
      <c r="N36" s="88">
        <v>2027</v>
      </c>
    </row>
    <row r="37" spans="2:18" ht="21.75" customHeight="1" x14ac:dyDescent="0.2">
      <c r="B37" s="79"/>
      <c r="C37" s="87"/>
      <c r="D37" s="155"/>
      <c r="E37" s="155"/>
      <c r="F37" s="85"/>
      <c r="G37" s="79"/>
      <c r="H37" s="79"/>
      <c r="I37" s="32"/>
      <c r="M37" s="84" t="s">
        <v>85</v>
      </c>
      <c r="N37" s="83" t="s">
        <v>84</v>
      </c>
    </row>
    <row r="38" spans="2:18" ht="21.75" customHeight="1" x14ac:dyDescent="0.2">
      <c r="B38" s="221" t="s">
        <v>83</v>
      </c>
      <c r="C38" s="221"/>
      <c r="D38" s="221"/>
      <c r="E38" s="82" t="str">
        <f>K17</f>
        <v>N/A Until July 1st</v>
      </c>
      <c r="F38" s="81" t="s">
        <v>82</v>
      </c>
      <c r="G38" s="80" t="str">
        <f>K18</f>
        <v>N/A Until July 1st</v>
      </c>
      <c r="H38" s="79"/>
      <c r="I38" s="32"/>
      <c r="M38" s="65" t="s">
        <v>81</v>
      </c>
      <c r="N38" s="64"/>
    </row>
    <row r="39" spans="2:18" ht="21.75" customHeight="1" thickBot="1" x14ac:dyDescent="0.25">
      <c r="B39" s="79"/>
      <c r="C39" s="79"/>
      <c r="D39" s="79"/>
      <c r="E39" s="79"/>
      <c r="F39" s="79"/>
      <c r="G39" s="79"/>
      <c r="H39" s="79"/>
      <c r="I39" s="32"/>
      <c r="M39" s="65" t="s">
        <v>80</v>
      </c>
      <c r="N39" s="64"/>
    </row>
    <row r="40" spans="2:18" ht="40.5" customHeight="1" thickBot="1" x14ac:dyDescent="0.25">
      <c r="B40" s="222" t="s">
        <v>79</v>
      </c>
      <c r="C40" s="223"/>
      <c r="D40" s="223"/>
      <c r="E40" s="223"/>
      <c r="F40" s="223"/>
      <c r="G40" s="223"/>
      <c r="H40" s="224"/>
      <c r="I40" s="46"/>
      <c r="M40" s="60" t="s">
        <v>78</v>
      </c>
      <c r="N40" s="59"/>
    </row>
    <row r="41" spans="2:18" ht="63.75" thickBot="1" x14ac:dyDescent="0.25">
      <c r="B41" s="78" t="s">
        <v>44</v>
      </c>
      <c r="C41" s="77" t="s">
        <v>43</v>
      </c>
      <c r="D41" s="76" t="s">
        <v>42</v>
      </c>
      <c r="E41" s="76" t="s">
        <v>41</v>
      </c>
      <c r="F41" s="76" t="s">
        <v>40</v>
      </c>
      <c r="G41" s="75" t="s">
        <v>77</v>
      </c>
      <c r="H41" s="74" t="s">
        <v>76</v>
      </c>
      <c r="I41" s="42"/>
      <c r="M41" s="65" t="s">
        <v>75</v>
      </c>
      <c r="N41" s="64"/>
    </row>
    <row r="42" spans="2:18" ht="30" customHeight="1" x14ac:dyDescent="0.2">
      <c r="B42" s="73">
        <v>302.01</v>
      </c>
      <c r="C42" s="72" t="s">
        <v>74</v>
      </c>
      <c r="D42" s="71">
        <v>3.75</v>
      </c>
      <c r="E42" s="70">
        <v>0</v>
      </c>
      <c r="F42" s="69">
        <f t="shared" ref="F42:F52" si="2">D42+E42</f>
        <v>3.75</v>
      </c>
      <c r="G42" s="68">
        <v>0.96250000000000002</v>
      </c>
      <c r="H42" s="225" t="s">
        <v>143</v>
      </c>
      <c r="I42" s="51"/>
      <c r="M42" s="65" t="s">
        <v>73</v>
      </c>
      <c r="N42" s="64"/>
      <c r="P42" s="50"/>
      <c r="Q42" s="2" t="e">
        <f>(($K$18-$K$20)/$K$20)</f>
        <v>#VALUE!</v>
      </c>
    </row>
    <row r="43" spans="2:18" ht="30" customHeight="1" x14ac:dyDescent="0.2">
      <c r="B43" s="38" t="s">
        <v>72</v>
      </c>
      <c r="C43" s="67" t="s">
        <v>71</v>
      </c>
      <c r="D43" s="36">
        <v>6.85</v>
      </c>
      <c r="E43" s="36">
        <v>1</v>
      </c>
      <c r="F43" s="57">
        <f t="shared" si="2"/>
        <v>7.85</v>
      </c>
      <c r="G43" s="56">
        <v>0.92149999999999999</v>
      </c>
      <c r="H43" s="226"/>
      <c r="I43" s="51"/>
      <c r="M43" s="65" t="s">
        <v>70</v>
      </c>
      <c r="N43" s="64"/>
      <c r="P43" s="50"/>
      <c r="Q43" s="2" t="e">
        <f t="shared" ref="Q43:Q52" si="3">(IF((($K$18-$K$20)/$K$20)&gt;0.05, "5.00%",($K$18-$K$20)/$K$20))</f>
        <v>#VALUE!</v>
      </c>
    </row>
    <row r="44" spans="2:18" ht="30" customHeight="1" x14ac:dyDescent="0.2">
      <c r="B44" s="38" t="s">
        <v>69</v>
      </c>
      <c r="C44" s="67" t="s">
        <v>68</v>
      </c>
      <c r="D44" s="36">
        <v>6.85</v>
      </c>
      <c r="E44" s="36">
        <v>1</v>
      </c>
      <c r="F44" s="57">
        <f t="shared" si="2"/>
        <v>7.85</v>
      </c>
      <c r="G44" s="56">
        <v>0.92149999999999999</v>
      </c>
      <c r="H44" s="226"/>
      <c r="I44" s="51"/>
      <c r="M44" s="65" t="s">
        <v>67</v>
      </c>
      <c r="N44" s="64"/>
      <c r="P44" s="50"/>
      <c r="Q44" s="2" t="e">
        <f t="shared" si="3"/>
        <v>#VALUE!</v>
      </c>
    </row>
    <row r="45" spans="2:18" ht="30" customHeight="1" x14ac:dyDescent="0.2">
      <c r="B45" s="38" t="s">
        <v>66</v>
      </c>
      <c r="C45" s="67" t="s">
        <v>65</v>
      </c>
      <c r="D45" s="36">
        <v>6.85</v>
      </c>
      <c r="E45" s="36">
        <v>1</v>
      </c>
      <c r="F45" s="57">
        <f t="shared" si="2"/>
        <v>7.85</v>
      </c>
      <c r="G45" s="56">
        <v>0.92149999999999999</v>
      </c>
      <c r="H45" s="226"/>
      <c r="I45" s="51"/>
      <c r="M45" s="65" t="s">
        <v>64</v>
      </c>
      <c r="N45" s="64"/>
      <c r="P45" s="50"/>
      <c r="Q45" s="2" t="e">
        <f t="shared" si="3"/>
        <v>#VALUE!</v>
      </c>
    </row>
    <row r="46" spans="2:18" ht="30" customHeight="1" x14ac:dyDescent="0.2">
      <c r="B46" s="38" t="s">
        <v>63</v>
      </c>
      <c r="C46" s="67" t="s">
        <v>62</v>
      </c>
      <c r="D46" s="36">
        <v>6.85</v>
      </c>
      <c r="E46" s="36">
        <v>1</v>
      </c>
      <c r="F46" s="57">
        <f t="shared" si="2"/>
        <v>7.85</v>
      </c>
      <c r="G46" s="56">
        <v>0.92149999999999999</v>
      </c>
      <c r="H46" s="226"/>
      <c r="I46" s="51"/>
      <c r="M46" s="65" t="s">
        <v>61</v>
      </c>
      <c r="N46" s="64"/>
      <c r="P46" s="50"/>
      <c r="Q46" s="2" t="e">
        <f t="shared" si="3"/>
        <v>#VALUE!</v>
      </c>
    </row>
    <row r="47" spans="2:18" ht="30" customHeight="1" x14ac:dyDescent="0.2">
      <c r="B47" s="38" t="s">
        <v>60</v>
      </c>
      <c r="C47" s="67" t="s">
        <v>59</v>
      </c>
      <c r="D47" s="36">
        <v>8.25</v>
      </c>
      <c r="E47" s="36">
        <v>1</v>
      </c>
      <c r="F47" s="57">
        <f t="shared" si="2"/>
        <v>9.25</v>
      </c>
      <c r="G47" s="56">
        <v>0.90749999999999997</v>
      </c>
      <c r="H47" s="226"/>
      <c r="I47" s="51"/>
      <c r="M47" s="65" t="s">
        <v>58</v>
      </c>
      <c r="N47" s="64"/>
      <c r="P47" s="50"/>
      <c r="Q47" s="2" t="e">
        <f t="shared" si="3"/>
        <v>#VALUE!</v>
      </c>
    </row>
    <row r="48" spans="2:18" ht="30" x14ac:dyDescent="0.2">
      <c r="B48" s="38" t="s">
        <v>57</v>
      </c>
      <c r="C48" s="58" t="s">
        <v>56</v>
      </c>
      <c r="D48" s="36">
        <v>6.7</v>
      </c>
      <c r="E48" s="66">
        <v>1</v>
      </c>
      <c r="F48" s="57">
        <f t="shared" si="2"/>
        <v>7.7</v>
      </c>
      <c r="G48" s="56">
        <v>0.92300000000000004</v>
      </c>
      <c r="H48" s="226"/>
      <c r="I48" s="51"/>
      <c r="M48" s="65" t="s">
        <v>55</v>
      </c>
      <c r="N48" s="64"/>
      <c r="P48" s="50"/>
      <c r="Q48" s="2" t="e">
        <f t="shared" si="3"/>
        <v>#VALUE!</v>
      </c>
    </row>
    <row r="49" spans="2:26" ht="30.75" thickBot="1" x14ac:dyDescent="0.25">
      <c r="B49" s="41" t="s">
        <v>54</v>
      </c>
      <c r="C49" s="63" t="s">
        <v>53</v>
      </c>
      <c r="D49" s="39">
        <v>6.2</v>
      </c>
      <c r="E49" s="39">
        <v>1</v>
      </c>
      <c r="F49" s="62">
        <f t="shared" si="2"/>
        <v>7.2</v>
      </c>
      <c r="G49" s="61">
        <v>0.92800000000000005</v>
      </c>
      <c r="H49" s="226"/>
      <c r="I49" s="51"/>
      <c r="M49" s="60" t="s">
        <v>52</v>
      </c>
      <c r="N49" s="59"/>
      <c r="P49" s="50"/>
      <c r="Q49" s="2" t="e">
        <f t="shared" si="3"/>
        <v>#VALUE!</v>
      </c>
    </row>
    <row r="50" spans="2:26" ht="30" x14ac:dyDescent="0.2">
      <c r="B50" s="38" t="s">
        <v>51</v>
      </c>
      <c r="C50" s="58" t="s">
        <v>50</v>
      </c>
      <c r="D50" s="36">
        <v>5.5</v>
      </c>
      <c r="E50" s="36">
        <v>1</v>
      </c>
      <c r="F50" s="57">
        <f t="shared" si="2"/>
        <v>6.5</v>
      </c>
      <c r="G50" s="56">
        <v>0.93500000000000005</v>
      </c>
      <c r="H50" s="226"/>
      <c r="I50" s="51"/>
      <c r="P50" s="50"/>
      <c r="Q50" s="2" t="e">
        <f t="shared" si="3"/>
        <v>#VALUE!</v>
      </c>
    </row>
    <row r="51" spans="2:26" ht="30" x14ac:dyDescent="0.2">
      <c r="B51" s="38" t="s">
        <v>49</v>
      </c>
      <c r="C51" s="58" t="s">
        <v>48</v>
      </c>
      <c r="D51" s="36">
        <v>4.9000000000000004</v>
      </c>
      <c r="E51" s="36">
        <v>1</v>
      </c>
      <c r="F51" s="57">
        <f t="shared" si="2"/>
        <v>5.9</v>
      </c>
      <c r="G51" s="56">
        <v>0.94099999999999995</v>
      </c>
      <c r="H51" s="226"/>
      <c r="I51" s="51"/>
      <c r="P51" s="50"/>
      <c r="Q51" s="2" t="e">
        <f t="shared" si="3"/>
        <v>#VALUE!</v>
      </c>
    </row>
    <row r="52" spans="2:26" ht="30.75" thickBot="1" x14ac:dyDescent="0.25">
      <c r="B52" s="35" t="s">
        <v>47</v>
      </c>
      <c r="C52" s="55" t="s">
        <v>46</v>
      </c>
      <c r="D52" s="33">
        <v>4.5</v>
      </c>
      <c r="E52" s="54">
        <v>1</v>
      </c>
      <c r="F52" s="53">
        <f t="shared" si="2"/>
        <v>5.5</v>
      </c>
      <c r="G52" s="52">
        <v>0.94499999999999995</v>
      </c>
      <c r="H52" s="227"/>
      <c r="I52" s="51"/>
      <c r="P52" s="50"/>
      <c r="Q52" s="2" t="e">
        <f t="shared" si="3"/>
        <v>#VALUE!</v>
      </c>
    </row>
    <row r="53" spans="2:26" x14ac:dyDescent="0.2">
      <c r="B53" s="49"/>
      <c r="C53" s="48"/>
      <c r="D53" s="48"/>
      <c r="E53" s="48"/>
      <c r="F53" s="48"/>
      <c r="G53" s="48"/>
      <c r="H53" s="48"/>
      <c r="I53" s="47"/>
    </row>
    <row r="54" spans="2:26" ht="21" customHeight="1" thickBot="1" x14ac:dyDescent="0.25">
      <c r="B54" s="49"/>
      <c r="C54" s="48"/>
      <c r="D54" s="48"/>
      <c r="E54" s="48"/>
      <c r="F54" s="48"/>
      <c r="G54" s="48"/>
      <c r="H54" s="48"/>
      <c r="I54" s="47"/>
    </row>
    <row r="55" spans="2:26" ht="40.5" customHeight="1" thickBot="1" x14ac:dyDescent="0.25">
      <c r="B55" s="228" t="s">
        <v>45</v>
      </c>
      <c r="C55" s="229"/>
      <c r="D55" s="229"/>
      <c r="E55" s="229"/>
      <c r="F55" s="229"/>
      <c r="G55" s="229"/>
      <c r="H55" s="230"/>
      <c r="I55" s="46"/>
    </row>
    <row r="56" spans="2:26" ht="48" thickBot="1" x14ac:dyDescent="0.25">
      <c r="B56" s="45" t="s">
        <v>44</v>
      </c>
      <c r="C56" s="44" t="s">
        <v>43</v>
      </c>
      <c r="D56" s="43" t="s">
        <v>42</v>
      </c>
      <c r="E56" s="43" t="s">
        <v>41</v>
      </c>
      <c r="F56" s="43" t="s">
        <v>40</v>
      </c>
      <c r="G56" s="211" t="s">
        <v>39</v>
      </c>
      <c r="H56" s="212"/>
      <c r="I56" s="42"/>
    </row>
    <row r="57" spans="2:26" ht="21.75" customHeight="1" x14ac:dyDescent="0.2">
      <c r="B57" s="41" t="s">
        <v>38</v>
      </c>
      <c r="C57" s="40" t="s">
        <v>37</v>
      </c>
      <c r="D57" s="39">
        <v>6</v>
      </c>
      <c r="E57" s="39">
        <v>1</v>
      </c>
      <c r="F57" s="39">
        <f>D57+E57</f>
        <v>7</v>
      </c>
      <c r="G57" s="213">
        <f>IF((ABS(($K$15-$K$14)*F57/100))&gt;0.1, ($K$15-$K$14)*F57/100, 0)</f>
        <v>2.73</v>
      </c>
      <c r="H57" s="214" t="e">
        <f>IF((ABS((#REF!-#REF!)*E57/100))&gt;0.1, (#REF!-#REF!)*E57/100, 0)</f>
        <v>#REF!</v>
      </c>
      <c r="I57" s="32"/>
    </row>
    <row r="58" spans="2:26" ht="21.75" customHeight="1" x14ac:dyDescent="0.2">
      <c r="B58" s="38" t="s">
        <v>36</v>
      </c>
      <c r="C58" s="37" t="s">
        <v>35</v>
      </c>
      <c r="D58" s="36">
        <v>6</v>
      </c>
      <c r="E58" s="36">
        <v>1</v>
      </c>
      <c r="F58" s="36">
        <f>D58+E58</f>
        <v>7</v>
      </c>
      <c r="G58" s="215">
        <f>IF((ABS(($K$15-$K$14)*F58/100))&gt;0.1, ($K$15-$K$14)*F58/100, 0)</f>
        <v>2.73</v>
      </c>
      <c r="H58" s="216" t="e">
        <f>IF((ABS((#REF!-#REF!)*E58/100))&gt;0.1, (#REF!-#REF!)*E58/100, 0)</f>
        <v>#REF!</v>
      </c>
      <c r="I58" s="32"/>
    </row>
    <row r="59" spans="2:26" ht="21" customHeight="1" thickBot="1" x14ac:dyDescent="0.25">
      <c r="B59" s="35" t="s">
        <v>34</v>
      </c>
      <c r="C59" s="34" t="s">
        <v>33</v>
      </c>
      <c r="D59" s="33">
        <v>6</v>
      </c>
      <c r="E59" s="33">
        <v>1</v>
      </c>
      <c r="F59" s="33">
        <f>D59+E59</f>
        <v>7</v>
      </c>
      <c r="G59" s="217">
        <f>IF((ABS(($K$15-$K$14)*F59/100))&gt;0.1, ($K$15-$K$14)*F59/100, 0)</f>
        <v>2.73</v>
      </c>
      <c r="H59" s="218" t="e">
        <f>IF((ABS((#REF!-#REF!)*E59/100))&gt;0.1, (#REF!-#REF!)*E59/100, 0)</f>
        <v>#REF!</v>
      </c>
      <c r="I59" s="32"/>
    </row>
    <row r="60" spans="2:26" ht="61.5" customHeight="1" thickBot="1" x14ac:dyDescent="0.25">
      <c r="I60" s="11"/>
    </row>
    <row r="61" spans="2:26" ht="43.5" customHeight="1" thickBot="1" x14ac:dyDescent="0.25">
      <c r="B61" s="204" t="s">
        <v>32</v>
      </c>
      <c r="C61" s="205"/>
      <c r="D61" s="205"/>
      <c r="E61" s="205"/>
      <c r="F61" s="205"/>
      <c r="G61" s="205"/>
      <c r="H61" s="206"/>
      <c r="I61" s="11"/>
    </row>
    <row r="62" spans="2:26" s="3" customFormat="1" ht="15.75" customHeight="1" x14ac:dyDescent="0.2">
      <c r="B62" s="192"/>
      <c r="C62" s="186"/>
      <c r="D62" s="186"/>
      <c r="E62" s="186"/>
      <c r="F62" s="186"/>
      <c r="G62" s="186"/>
      <c r="H62" s="193"/>
      <c r="I62" s="11"/>
      <c r="M62" s="1"/>
      <c r="N62" s="1"/>
      <c r="O62" s="1"/>
      <c r="P62" s="2"/>
      <c r="Q62" s="2"/>
      <c r="R62" s="2"/>
      <c r="S62" s="2"/>
      <c r="T62" s="1"/>
      <c r="U62" s="1"/>
      <c r="V62" s="1"/>
      <c r="W62" s="1"/>
      <c r="X62" s="1"/>
      <c r="Y62" s="1"/>
      <c r="Z62" s="1"/>
    </row>
    <row r="63" spans="2:26" s="4" customFormat="1" ht="33" customHeight="1" thickBot="1" x14ac:dyDescent="0.25">
      <c r="B63" s="201" t="s">
        <v>31</v>
      </c>
      <c r="C63" s="202"/>
      <c r="E63" s="10"/>
      <c r="F63" s="10"/>
      <c r="G63" s="10"/>
      <c r="H63" s="19"/>
      <c r="I63" s="7"/>
      <c r="J63" s="3"/>
      <c r="K63" s="3"/>
      <c r="L63" s="3"/>
      <c r="M63" s="1"/>
      <c r="N63" s="1"/>
      <c r="O63" s="1"/>
      <c r="P63" s="2"/>
      <c r="Q63" s="2"/>
      <c r="R63" s="2"/>
      <c r="S63" s="2"/>
      <c r="T63" s="1"/>
      <c r="U63" s="1"/>
      <c r="V63" s="1"/>
      <c r="W63" s="1"/>
      <c r="X63" s="1"/>
      <c r="Y63" s="1"/>
      <c r="Z63" s="1"/>
    </row>
    <row r="64" spans="2:26" s="4" customFormat="1" ht="33" customHeight="1" thickBot="1" x14ac:dyDescent="0.25">
      <c r="B64" s="207" t="s">
        <v>30</v>
      </c>
      <c r="C64" s="195"/>
      <c r="D64" s="195"/>
      <c r="E64" s="195"/>
      <c r="F64" s="25"/>
      <c r="G64" s="10"/>
      <c r="H64" s="19"/>
      <c r="I64" s="7"/>
      <c r="J64" s="3"/>
      <c r="K64" s="3"/>
      <c r="L64" s="3"/>
      <c r="M64" s="1"/>
      <c r="N64" s="1"/>
      <c r="O64" s="1"/>
      <c r="P64" s="2"/>
      <c r="Q64" s="2"/>
      <c r="R64" s="2"/>
      <c r="S64" s="2"/>
      <c r="T64" s="1"/>
      <c r="U64" s="1"/>
      <c r="V64" s="1"/>
      <c r="W64" s="1"/>
      <c r="X64" s="1"/>
      <c r="Y64" s="1"/>
      <c r="Z64" s="1"/>
    </row>
    <row r="65" spans="2:26" s="3" customFormat="1" ht="15.75" customHeight="1" thickBot="1" x14ac:dyDescent="0.25">
      <c r="B65" s="192"/>
      <c r="C65" s="186"/>
      <c r="D65" s="186"/>
      <c r="E65" s="186"/>
      <c r="F65" s="186"/>
      <c r="G65" s="186"/>
      <c r="H65" s="193"/>
      <c r="I65" s="11"/>
      <c r="M65" s="1"/>
      <c r="N65" s="1"/>
      <c r="O65" s="1"/>
      <c r="P65" s="2"/>
      <c r="Q65" s="2"/>
      <c r="R65" s="2"/>
      <c r="S65" s="2"/>
      <c r="T65" s="1"/>
      <c r="U65" s="1"/>
      <c r="V65" s="1"/>
      <c r="W65" s="1"/>
      <c r="X65" s="1"/>
      <c r="Y65" s="1"/>
      <c r="Z65" s="1"/>
    </row>
    <row r="66" spans="2:26" s="4" customFormat="1" ht="66" customHeight="1" thickBot="1" x14ac:dyDescent="0.25">
      <c r="B66" s="194" t="s">
        <v>29</v>
      </c>
      <c r="C66" s="195"/>
      <c r="D66" s="195"/>
      <c r="E66" s="195"/>
      <c r="F66" s="25"/>
      <c r="G66" s="24"/>
      <c r="H66" s="23"/>
      <c r="I66" s="22"/>
      <c r="J66" s="3"/>
      <c r="K66" s="3"/>
      <c r="L66" s="3"/>
      <c r="M66" s="1"/>
      <c r="N66" s="1"/>
      <c r="O66" s="1"/>
      <c r="P66" s="2"/>
      <c r="Q66" s="2"/>
      <c r="R66" s="2"/>
      <c r="S66" s="2"/>
      <c r="T66" s="1"/>
      <c r="U66" s="1"/>
      <c r="V66" s="1"/>
      <c r="W66" s="1"/>
      <c r="X66" s="1"/>
      <c r="Y66" s="1"/>
      <c r="Z66" s="1"/>
    </row>
    <row r="67" spans="2:26" s="3" customFormat="1" ht="15.75" customHeight="1" thickBot="1" x14ac:dyDescent="0.25">
      <c r="B67" s="192"/>
      <c r="C67" s="186"/>
      <c r="D67" s="186"/>
      <c r="E67" s="186"/>
      <c r="F67" s="186"/>
      <c r="G67" s="186"/>
      <c r="H67" s="193"/>
      <c r="I67" s="11"/>
      <c r="M67" s="1"/>
      <c r="N67" s="1"/>
      <c r="O67" s="1"/>
      <c r="P67" s="2"/>
      <c r="Q67" s="2"/>
      <c r="R67" s="2"/>
      <c r="S67" s="2"/>
      <c r="T67" s="1"/>
      <c r="U67" s="1"/>
      <c r="V67" s="1"/>
      <c r="W67" s="1"/>
      <c r="X67" s="1"/>
      <c r="Y67" s="1"/>
      <c r="Z67" s="1"/>
    </row>
    <row r="68" spans="2:26" s="4" customFormat="1" ht="33" customHeight="1" thickBot="1" x14ac:dyDescent="0.25">
      <c r="B68" s="209" t="s">
        <v>28</v>
      </c>
      <c r="C68" s="210"/>
      <c r="D68" s="210"/>
      <c r="E68" s="210"/>
      <c r="F68" s="30">
        <f>F64+F66</f>
        <v>0</v>
      </c>
      <c r="G68" s="10"/>
      <c r="H68" s="19"/>
      <c r="I68" s="7"/>
      <c r="J68" s="3"/>
      <c r="K68" s="3"/>
      <c r="L68" s="3"/>
      <c r="M68" s="1"/>
      <c r="N68" s="1"/>
      <c r="O68" s="1"/>
      <c r="P68" s="2"/>
      <c r="Q68" s="2"/>
      <c r="R68" s="2"/>
      <c r="S68" s="2"/>
      <c r="T68" s="1"/>
      <c r="U68" s="1"/>
      <c r="V68" s="1"/>
      <c r="W68" s="1"/>
      <c r="X68" s="1"/>
      <c r="Y68" s="1"/>
      <c r="Z68" s="1"/>
    </row>
    <row r="69" spans="2:26" s="4" customFormat="1" ht="22.5" customHeight="1" x14ac:dyDescent="0.2">
      <c r="B69" s="29"/>
      <c r="C69" s="9"/>
      <c r="D69" s="6"/>
      <c r="E69" s="5"/>
      <c r="F69" s="5"/>
      <c r="G69" s="5"/>
      <c r="H69" s="28"/>
      <c r="I69" s="7"/>
      <c r="J69" s="3"/>
      <c r="K69" s="3"/>
      <c r="L69" s="3"/>
      <c r="M69" s="1"/>
      <c r="N69" s="1"/>
      <c r="O69" s="1"/>
      <c r="P69" s="2"/>
      <c r="Q69" s="2"/>
      <c r="R69" s="2"/>
      <c r="S69" s="2"/>
      <c r="T69" s="1"/>
      <c r="U69" s="1"/>
      <c r="V69" s="1"/>
      <c r="W69" s="1"/>
      <c r="X69" s="1"/>
      <c r="Y69" s="1"/>
      <c r="Z69" s="1"/>
    </row>
    <row r="70" spans="2:26" s="4" customFormat="1" ht="33" customHeight="1" thickBot="1" x14ac:dyDescent="0.25">
      <c r="B70" s="201" t="s">
        <v>27</v>
      </c>
      <c r="C70" s="202"/>
      <c r="E70" s="10"/>
      <c r="F70" s="10"/>
      <c r="G70" s="10"/>
      <c r="H70" s="19"/>
      <c r="I70" s="7"/>
      <c r="J70" s="3"/>
      <c r="K70" s="3"/>
      <c r="L70" s="3"/>
      <c r="M70" s="1"/>
      <c r="N70" s="1"/>
      <c r="O70" s="1"/>
      <c r="P70" s="2"/>
      <c r="Q70" s="2"/>
      <c r="R70" s="2"/>
      <c r="S70" s="2"/>
      <c r="T70" s="1"/>
      <c r="U70" s="1"/>
      <c r="V70" s="1"/>
      <c r="W70" s="1"/>
      <c r="X70" s="1"/>
      <c r="Y70" s="1"/>
      <c r="Z70" s="1"/>
    </row>
    <row r="71" spans="2:26" s="4" customFormat="1" ht="66" customHeight="1" thickBot="1" x14ac:dyDescent="0.25">
      <c r="B71" s="194" t="s">
        <v>26</v>
      </c>
      <c r="C71" s="208"/>
      <c r="D71" s="208"/>
      <c r="E71" s="208"/>
      <c r="F71" s="31"/>
      <c r="G71" s="10"/>
      <c r="H71" s="19"/>
      <c r="I71" s="7"/>
      <c r="J71" s="3"/>
      <c r="K71" s="3"/>
      <c r="L71" s="3"/>
      <c r="M71" s="1"/>
      <c r="N71" s="1"/>
      <c r="O71" s="1"/>
      <c r="P71" s="2"/>
      <c r="Q71" s="2"/>
      <c r="R71" s="2"/>
      <c r="S71" s="2"/>
      <c r="T71" s="1"/>
      <c r="U71" s="1"/>
      <c r="V71" s="1"/>
      <c r="W71" s="1"/>
      <c r="X71" s="1"/>
      <c r="Y71" s="1"/>
      <c r="Z71" s="1"/>
    </row>
    <row r="72" spans="2:26" s="3" customFormat="1" ht="15.75" customHeight="1" thickBot="1" x14ac:dyDescent="0.25">
      <c r="B72" s="192"/>
      <c r="C72" s="186"/>
      <c r="D72" s="186"/>
      <c r="E72" s="186"/>
      <c r="F72" s="186"/>
      <c r="G72" s="186"/>
      <c r="H72" s="193"/>
      <c r="I72" s="11"/>
      <c r="M72" s="1"/>
      <c r="N72" s="1"/>
      <c r="O72" s="1"/>
      <c r="P72" s="2"/>
      <c r="Q72" s="2"/>
      <c r="R72" s="2"/>
      <c r="S72" s="2"/>
      <c r="T72" s="1"/>
      <c r="U72" s="1"/>
      <c r="V72" s="1"/>
      <c r="W72" s="1"/>
      <c r="X72" s="1"/>
      <c r="Y72" s="1"/>
      <c r="Z72" s="1"/>
    </row>
    <row r="73" spans="2:26" s="4" customFormat="1" ht="66" customHeight="1" thickBot="1" x14ac:dyDescent="0.25">
      <c r="B73" s="194" t="s">
        <v>25</v>
      </c>
      <c r="C73" s="208"/>
      <c r="D73" s="208"/>
      <c r="E73" s="208"/>
      <c r="F73" s="31"/>
      <c r="G73" s="10"/>
      <c r="H73" s="19"/>
      <c r="I73" s="7"/>
      <c r="J73" s="3"/>
      <c r="K73" s="3"/>
      <c r="L73" s="3"/>
      <c r="M73" s="1"/>
      <c r="N73" s="1"/>
      <c r="O73" s="1"/>
      <c r="P73" s="2"/>
      <c r="Q73" s="2"/>
      <c r="R73" s="2"/>
      <c r="S73" s="2"/>
      <c r="T73" s="1"/>
      <c r="U73" s="1"/>
      <c r="V73" s="1"/>
      <c r="W73" s="1"/>
      <c r="X73" s="1"/>
      <c r="Y73" s="1"/>
      <c r="Z73" s="1"/>
    </row>
    <row r="74" spans="2:26" s="3" customFormat="1" ht="15.75" customHeight="1" thickBot="1" x14ac:dyDescent="0.25">
      <c r="B74" s="192"/>
      <c r="C74" s="186"/>
      <c r="D74" s="186"/>
      <c r="E74" s="186"/>
      <c r="F74" s="186"/>
      <c r="G74" s="186"/>
      <c r="H74" s="193"/>
      <c r="I74" s="11"/>
      <c r="M74" s="1"/>
      <c r="N74" s="1"/>
      <c r="O74" s="1"/>
      <c r="P74" s="2"/>
      <c r="Q74" s="2"/>
      <c r="R74" s="2"/>
      <c r="S74" s="2"/>
      <c r="T74" s="1"/>
      <c r="U74" s="1"/>
      <c r="V74" s="1"/>
      <c r="W74" s="1"/>
      <c r="X74" s="1"/>
      <c r="Y74" s="1"/>
      <c r="Z74" s="1"/>
    </row>
    <row r="75" spans="2:26" s="4" customFormat="1" ht="33" customHeight="1" thickBot="1" x14ac:dyDescent="0.25">
      <c r="B75" s="209" t="s">
        <v>24</v>
      </c>
      <c r="C75" s="210"/>
      <c r="D75" s="210"/>
      <c r="E75" s="210"/>
      <c r="F75" s="30">
        <f>(F64*F71)*F73</f>
        <v>0</v>
      </c>
      <c r="G75" s="10"/>
      <c r="H75" s="19"/>
      <c r="I75" s="7"/>
      <c r="J75" s="3"/>
      <c r="K75" s="3"/>
      <c r="L75" s="3"/>
      <c r="M75" s="1"/>
      <c r="N75" s="1"/>
      <c r="O75" s="1"/>
      <c r="P75" s="2"/>
      <c r="Q75" s="2"/>
      <c r="R75" s="2"/>
      <c r="S75" s="2"/>
      <c r="T75" s="1"/>
      <c r="U75" s="1"/>
      <c r="V75" s="1"/>
      <c r="W75" s="1"/>
      <c r="X75" s="1"/>
      <c r="Y75" s="1"/>
      <c r="Z75" s="1"/>
    </row>
    <row r="76" spans="2:26" s="4" customFormat="1" ht="22.5" customHeight="1" x14ac:dyDescent="0.2">
      <c r="B76" s="29"/>
      <c r="C76" s="9"/>
      <c r="D76" s="6"/>
      <c r="E76" s="5"/>
      <c r="F76" s="5"/>
      <c r="G76" s="5"/>
      <c r="H76" s="28"/>
      <c r="I76" s="7"/>
      <c r="J76" s="3"/>
      <c r="K76" s="3"/>
      <c r="L76" s="3"/>
      <c r="M76" s="1"/>
      <c r="N76" s="1"/>
      <c r="O76" s="1"/>
      <c r="P76" s="2"/>
      <c r="Q76" s="2"/>
      <c r="R76" s="2"/>
      <c r="S76" s="2"/>
      <c r="T76" s="1"/>
      <c r="U76" s="1"/>
      <c r="V76" s="1"/>
      <c r="W76" s="1"/>
      <c r="X76" s="1"/>
      <c r="Y76" s="1"/>
      <c r="Z76" s="1"/>
    </row>
    <row r="77" spans="2:26" s="4" customFormat="1" ht="33" customHeight="1" thickBot="1" x14ac:dyDescent="0.25">
      <c r="B77" s="201" t="s">
        <v>23</v>
      </c>
      <c r="C77" s="202"/>
      <c r="D77" s="202"/>
      <c r="E77" s="202"/>
      <c r="F77" s="202"/>
      <c r="G77" s="202"/>
      <c r="H77" s="203"/>
      <c r="I77" s="7"/>
      <c r="J77" s="3"/>
      <c r="K77" s="3"/>
      <c r="L77" s="3"/>
      <c r="M77" s="1"/>
      <c r="N77" s="1"/>
      <c r="O77" s="1"/>
      <c r="P77" s="2"/>
      <c r="Q77" s="2"/>
      <c r="R77" s="2"/>
      <c r="S77" s="2"/>
      <c r="T77" s="1"/>
      <c r="U77" s="1"/>
      <c r="V77" s="1"/>
      <c r="W77" s="1"/>
      <c r="X77" s="1"/>
      <c r="Y77" s="1"/>
      <c r="Z77" s="1"/>
    </row>
    <row r="78" spans="2:26" s="4" customFormat="1" ht="33" customHeight="1" thickBot="1" x14ac:dyDescent="0.25">
      <c r="B78" s="196" t="s">
        <v>22</v>
      </c>
      <c r="C78" s="197"/>
      <c r="D78" s="197"/>
      <c r="E78" s="197"/>
      <c r="F78" s="21">
        <f>F68+F75</f>
        <v>0</v>
      </c>
      <c r="G78" s="20" t="s">
        <v>16</v>
      </c>
      <c r="H78" s="19"/>
      <c r="I78" s="7"/>
      <c r="J78" s="3"/>
      <c r="K78" s="3"/>
      <c r="L78" s="3"/>
      <c r="M78" s="1"/>
      <c r="N78" s="1"/>
      <c r="O78" s="1"/>
      <c r="P78" s="2"/>
      <c r="Q78" s="2"/>
      <c r="R78" s="2"/>
      <c r="S78" s="2"/>
      <c r="T78" s="1"/>
      <c r="U78" s="1"/>
      <c r="V78" s="1"/>
      <c r="W78" s="1"/>
      <c r="X78" s="1"/>
      <c r="Y78" s="1"/>
      <c r="Z78" s="1"/>
    </row>
    <row r="79" spans="2:26" s="3" customFormat="1" ht="15.75" customHeight="1" thickBot="1" x14ac:dyDescent="0.25">
      <c r="B79" s="198"/>
      <c r="C79" s="199"/>
      <c r="D79" s="199"/>
      <c r="E79" s="199"/>
      <c r="F79" s="199"/>
      <c r="G79" s="199"/>
      <c r="H79" s="200"/>
      <c r="I79" s="11"/>
      <c r="M79" s="1"/>
      <c r="N79" s="1"/>
      <c r="O79" s="1"/>
      <c r="P79" s="2"/>
      <c r="Q79" s="2"/>
      <c r="R79" s="2"/>
      <c r="S79" s="2"/>
      <c r="T79" s="1"/>
      <c r="U79" s="1"/>
      <c r="V79" s="1"/>
      <c r="W79" s="1"/>
      <c r="X79" s="1"/>
      <c r="Y79" s="1"/>
      <c r="Z79" s="1"/>
    </row>
    <row r="80" spans="2:26" ht="73.5" customHeight="1" thickBot="1" x14ac:dyDescent="0.25">
      <c r="I80" s="11"/>
    </row>
    <row r="81" spans="2:26" ht="43.5" customHeight="1" thickBot="1" x14ac:dyDescent="0.25">
      <c r="B81" s="204" t="s">
        <v>21</v>
      </c>
      <c r="C81" s="205"/>
      <c r="D81" s="205"/>
      <c r="E81" s="205"/>
      <c r="F81" s="205"/>
      <c r="G81" s="205"/>
      <c r="H81" s="206"/>
      <c r="I81" s="11"/>
    </row>
    <row r="82" spans="2:26" s="3" customFormat="1" ht="15.75" customHeight="1" x14ac:dyDescent="0.2">
      <c r="B82" s="192"/>
      <c r="C82" s="186"/>
      <c r="D82" s="186"/>
      <c r="E82" s="186"/>
      <c r="F82" s="186"/>
      <c r="G82" s="186"/>
      <c r="H82" s="193"/>
      <c r="I82" s="11"/>
      <c r="M82" s="1"/>
      <c r="N82" s="1"/>
      <c r="O82" s="1"/>
      <c r="P82" s="2"/>
      <c r="Q82" s="2"/>
      <c r="R82" s="2"/>
      <c r="S82" s="2"/>
      <c r="T82" s="1"/>
      <c r="U82" s="1"/>
      <c r="V82" s="1"/>
      <c r="W82" s="1"/>
      <c r="X82" s="1"/>
      <c r="Y82" s="1"/>
      <c r="Z82" s="1"/>
    </row>
    <row r="83" spans="2:26" s="4" customFormat="1" ht="33" customHeight="1" thickBot="1" x14ac:dyDescent="0.25">
      <c r="B83" s="27" t="s">
        <v>20</v>
      </c>
      <c r="C83" s="26"/>
      <c r="D83" s="26"/>
      <c r="E83" s="26"/>
      <c r="F83" s="26"/>
      <c r="G83" s="10"/>
      <c r="H83" s="19"/>
      <c r="I83" s="7"/>
      <c r="J83" s="3"/>
      <c r="K83" s="3"/>
      <c r="L83" s="3"/>
      <c r="M83" s="1"/>
      <c r="N83" s="1"/>
      <c r="O83" s="1"/>
      <c r="P83" s="2"/>
      <c r="Q83" s="2"/>
      <c r="R83" s="2"/>
      <c r="S83" s="2"/>
      <c r="T83" s="1"/>
      <c r="U83" s="1"/>
      <c r="V83" s="1"/>
      <c r="W83" s="1"/>
      <c r="X83" s="1"/>
      <c r="Y83" s="1"/>
      <c r="Z83" s="1"/>
    </row>
    <row r="84" spans="2:26" s="4" customFormat="1" ht="33" customHeight="1" thickBot="1" x14ac:dyDescent="0.25">
      <c r="B84" s="207" t="s">
        <v>19</v>
      </c>
      <c r="C84" s="195"/>
      <c r="D84" s="195"/>
      <c r="E84" s="195"/>
      <c r="F84" s="25"/>
      <c r="G84" s="10"/>
      <c r="H84" s="19"/>
      <c r="I84" s="7"/>
      <c r="J84" s="3"/>
      <c r="K84" s="3"/>
      <c r="L84" s="3"/>
      <c r="M84" s="1"/>
      <c r="N84" s="1"/>
      <c r="O84" s="1"/>
      <c r="P84" s="2"/>
      <c r="Q84" s="2"/>
      <c r="R84" s="2"/>
      <c r="S84" s="2"/>
      <c r="T84" s="1"/>
      <c r="U84" s="1"/>
      <c r="V84" s="1"/>
      <c r="W84" s="1"/>
      <c r="X84" s="1"/>
      <c r="Y84" s="1"/>
      <c r="Z84" s="1"/>
    </row>
    <row r="85" spans="2:26" s="3" customFormat="1" ht="15.75" customHeight="1" thickBot="1" x14ac:dyDescent="0.25">
      <c r="B85" s="192"/>
      <c r="C85" s="186"/>
      <c r="D85" s="186"/>
      <c r="E85" s="186"/>
      <c r="F85" s="186"/>
      <c r="G85" s="186"/>
      <c r="H85" s="193"/>
      <c r="I85" s="11"/>
      <c r="M85" s="1"/>
      <c r="N85" s="1"/>
      <c r="O85" s="1"/>
      <c r="P85" s="2"/>
      <c r="Q85" s="2"/>
      <c r="R85" s="2"/>
      <c r="S85" s="2"/>
      <c r="T85" s="1"/>
      <c r="U85" s="1"/>
      <c r="V85" s="1"/>
      <c r="W85" s="1"/>
      <c r="X85" s="1"/>
      <c r="Y85" s="1"/>
      <c r="Z85" s="1"/>
    </row>
    <row r="86" spans="2:26" s="4" customFormat="1" ht="66" customHeight="1" thickBot="1" x14ac:dyDescent="0.25">
      <c r="B86" s="194" t="s">
        <v>18</v>
      </c>
      <c r="C86" s="195"/>
      <c r="D86" s="195"/>
      <c r="E86" s="195"/>
      <c r="F86" s="25"/>
      <c r="G86" s="24"/>
      <c r="H86" s="23"/>
      <c r="I86" s="22"/>
      <c r="J86" s="3"/>
      <c r="K86" s="3"/>
      <c r="L86" s="3"/>
      <c r="M86" s="1"/>
      <c r="N86" s="1"/>
      <c r="O86" s="1"/>
      <c r="P86" s="2"/>
      <c r="Q86" s="2"/>
      <c r="R86" s="2"/>
      <c r="S86" s="2"/>
      <c r="T86" s="1"/>
      <c r="U86" s="1"/>
      <c r="V86" s="1"/>
      <c r="W86" s="1"/>
      <c r="X86" s="1"/>
      <c r="Y86" s="1"/>
      <c r="Z86" s="1"/>
    </row>
    <row r="87" spans="2:26" s="3" customFormat="1" ht="15.75" customHeight="1" thickBot="1" x14ac:dyDescent="0.25">
      <c r="B87" s="192"/>
      <c r="C87" s="186"/>
      <c r="D87" s="186"/>
      <c r="E87" s="186"/>
      <c r="F87" s="186"/>
      <c r="G87" s="186"/>
      <c r="H87" s="193"/>
      <c r="I87" s="11"/>
      <c r="M87" s="1"/>
      <c r="N87" s="1"/>
      <c r="O87" s="1"/>
      <c r="P87" s="2"/>
      <c r="Q87" s="2"/>
      <c r="R87" s="2"/>
      <c r="S87" s="2"/>
      <c r="T87" s="1"/>
      <c r="U87" s="1"/>
      <c r="V87" s="1"/>
      <c r="W87" s="1"/>
      <c r="X87" s="1"/>
      <c r="Y87" s="1"/>
      <c r="Z87" s="1"/>
    </row>
    <row r="88" spans="2:26" s="4" customFormat="1" ht="33" customHeight="1" thickBot="1" x14ac:dyDescent="0.25">
      <c r="B88" s="196" t="s">
        <v>17</v>
      </c>
      <c r="C88" s="197"/>
      <c r="D88" s="197"/>
      <c r="E88" s="197"/>
      <c r="F88" s="21">
        <f>F84+F86</f>
        <v>0</v>
      </c>
      <c r="G88" s="20" t="s">
        <v>16</v>
      </c>
      <c r="H88" s="19"/>
      <c r="I88" s="7"/>
      <c r="J88" s="3"/>
      <c r="K88" s="3"/>
      <c r="L88" s="3"/>
      <c r="M88" s="1"/>
      <c r="N88" s="1"/>
      <c r="O88" s="1"/>
      <c r="P88" s="2"/>
      <c r="Q88" s="2"/>
      <c r="R88" s="2"/>
      <c r="S88" s="2"/>
      <c r="T88" s="1"/>
      <c r="U88" s="1"/>
      <c r="V88" s="1"/>
      <c r="W88" s="1"/>
      <c r="X88" s="1"/>
      <c r="Y88" s="1"/>
      <c r="Z88" s="1"/>
    </row>
    <row r="89" spans="2:26" s="3" customFormat="1" ht="15.75" customHeight="1" thickBot="1" x14ac:dyDescent="0.25">
      <c r="B89" s="198"/>
      <c r="C89" s="199"/>
      <c r="D89" s="199"/>
      <c r="E89" s="199"/>
      <c r="F89" s="199"/>
      <c r="G89" s="199"/>
      <c r="H89" s="200"/>
      <c r="I89" s="11"/>
      <c r="M89" s="1"/>
      <c r="N89" s="1"/>
      <c r="O89" s="1"/>
      <c r="P89" s="2"/>
      <c r="Q89" s="2"/>
      <c r="R89" s="2"/>
      <c r="S89" s="2"/>
      <c r="T89" s="1"/>
      <c r="U89" s="1"/>
      <c r="V89" s="1"/>
      <c r="W89" s="1"/>
      <c r="X89" s="1"/>
      <c r="Y89" s="1"/>
      <c r="Z89" s="1"/>
    </row>
    <row r="90" spans="2:26" ht="73.5" customHeight="1" thickBot="1" x14ac:dyDescent="0.25">
      <c r="I90" s="11"/>
    </row>
    <row r="91" spans="2:26" ht="43.5" customHeight="1" thickBot="1" x14ac:dyDescent="0.25">
      <c r="B91" s="188" t="s">
        <v>15</v>
      </c>
      <c r="C91" s="189"/>
      <c r="D91" s="189"/>
      <c r="E91" s="189"/>
      <c r="F91" s="189"/>
      <c r="G91" s="189"/>
      <c r="H91" s="190"/>
      <c r="I91" s="11"/>
    </row>
    <row r="92" spans="2:26" s="3" customFormat="1" ht="15" customHeight="1" x14ac:dyDescent="0.2">
      <c r="B92" s="186"/>
      <c r="C92" s="186"/>
      <c r="D92" s="186"/>
      <c r="E92" s="186"/>
      <c r="F92" s="186"/>
      <c r="G92" s="186"/>
      <c r="H92" s="186"/>
      <c r="I92" s="11"/>
      <c r="M92" s="1"/>
      <c r="N92" s="1"/>
      <c r="O92" s="1"/>
      <c r="P92" s="2"/>
      <c r="Q92" s="2"/>
      <c r="R92" s="2"/>
      <c r="S92" s="2"/>
      <c r="T92" s="1"/>
      <c r="U92" s="1"/>
      <c r="V92" s="1"/>
      <c r="W92" s="1"/>
      <c r="X92" s="1"/>
      <c r="Y92" s="1"/>
      <c r="Z92" s="1"/>
    </row>
    <row r="93" spans="2:26" s="3" customFormat="1" ht="21.75" customHeight="1" x14ac:dyDescent="0.2">
      <c r="B93" s="191" t="s">
        <v>14</v>
      </c>
      <c r="C93" s="191"/>
      <c r="D93" s="191"/>
      <c r="E93" s="191"/>
      <c r="F93" s="191"/>
      <c r="G93" s="191"/>
      <c r="H93" s="191"/>
      <c r="I93" s="11"/>
      <c r="M93" s="1"/>
      <c r="N93" s="1"/>
      <c r="O93" s="1"/>
      <c r="P93" s="2"/>
      <c r="Q93" s="2"/>
      <c r="R93" s="2"/>
      <c r="S93" s="2"/>
      <c r="T93" s="1"/>
      <c r="U93" s="1"/>
      <c r="V93" s="1"/>
      <c r="W93" s="1"/>
      <c r="X93" s="1"/>
      <c r="Y93" s="1"/>
      <c r="Z93" s="1"/>
    </row>
    <row r="94" spans="2:26" s="3" customFormat="1" ht="14.25" customHeight="1" thickBot="1" x14ac:dyDescent="0.25">
      <c r="B94" s="186"/>
      <c r="C94" s="186"/>
      <c r="D94" s="186"/>
      <c r="E94" s="186"/>
      <c r="F94" s="186"/>
      <c r="G94" s="186"/>
      <c r="H94" s="186"/>
      <c r="I94" s="11"/>
      <c r="M94" s="1"/>
      <c r="N94" s="1"/>
      <c r="O94" s="1"/>
      <c r="P94" s="2"/>
      <c r="Q94" s="2"/>
      <c r="R94" s="2"/>
      <c r="S94" s="2"/>
      <c r="T94" s="1"/>
      <c r="U94" s="1"/>
      <c r="V94" s="1"/>
      <c r="W94" s="1"/>
      <c r="X94" s="1"/>
      <c r="Y94" s="1"/>
      <c r="Z94" s="1"/>
    </row>
    <row r="95" spans="2:26" s="3" customFormat="1" ht="46.5" customHeight="1" x14ac:dyDescent="0.2">
      <c r="B95" s="178" t="s">
        <v>7</v>
      </c>
      <c r="C95" s="180" t="s">
        <v>6</v>
      </c>
      <c r="D95" s="182" t="s">
        <v>5</v>
      </c>
      <c r="E95" s="180" t="s">
        <v>4</v>
      </c>
      <c r="F95" s="180"/>
      <c r="G95" s="180" t="s">
        <v>3</v>
      </c>
      <c r="H95" s="184"/>
      <c r="I95" s="11"/>
      <c r="M95" s="1"/>
      <c r="N95" s="1"/>
      <c r="O95" s="1"/>
      <c r="P95" s="2"/>
      <c r="Q95" s="2"/>
      <c r="R95" s="2"/>
      <c r="S95" s="2"/>
      <c r="T95" s="1"/>
      <c r="U95" s="1"/>
      <c r="V95" s="1"/>
      <c r="W95" s="1"/>
      <c r="X95" s="1"/>
      <c r="Y95" s="1"/>
      <c r="Z95" s="1"/>
    </row>
    <row r="96" spans="2:26" s="3" customFormat="1" ht="46.5" customHeight="1" thickBot="1" x14ac:dyDescent="0.25">
      <c r="B96" s="179"/>
      <c r="C96" s="181"/>
      <c r="D96" s="183"/>
      <c r="E96" s="181"/>
      <c r="F96" s="181"/>
      <c r="G96" s="181"/>
      <c r="H96" s="185"/>
      <c r="I96" s="11"/>
      <c r="M96" s="1"/>
      <c r="N96" s="1"/>
      <c r="O96" s="1"/>
      <c r="P96" s="2"/>
      <c r="Q96" s="2"/>
      <c r="R96" s="2"/>
      <c r="S96" s="2"/>
      <c r="T96" s="1"/>
      <c r="U96" s="1"/>
      <c r="V96" s="1"/>
      <c r="W96" s="1"/>
      <c r="X96" s="1"/>
      <c r="Y96" s="1"/>
      <c r="Z96" s="1"/>
    </row>
    <row r="97" spans="2:26" s="3" customFormat="1" ht="18.75" customHeight="1" x14ac:dyDescent="0.2">
      <c r="B97" s="186"/>
      <c r="C97" s="186"/>
      <c r="D97" s="186"/>
      <c r="E97" s="186"/>
      <c r="F97" s="186"/>
      <c r="G97" s="186"/>
      <c r="H97" s="186"/>
      <c r="I97" s="11"/>
      <c r="M97" s="1"/>
      <c r="N97" s="1"/>
      <c r="O97" s="1"/>
      <c r="P97" s="2"/>
      <c r="Q97" s="2"/>
      <c r="R97" s="2"/>
      <c r="S97" s="2"/>
      <c r="T97" s="1"/>
      <c r="U97" s="1"/>
      <c r="V97" s="1"/>
      <c r="W97" s="1"/>
      <c r="X97" s="1"/>
      <c r="Y97" s="1"/>
      <c r="Z97" s="1"/>
    </row>
    <row r="98" spans="2:26" s="3" customFormat="1" ht="21.75" customHeight="1" x14ac:dyDescent="0.2">
      <c r="B98" s="191" t="s">
        <v>13</v>
      </c>
      <c r="C98" s="191"/>
      <c r="D98" s="191"/>
      <c r="E98" s="191"/>
      <c r="F98" s="191"/>
      <c r="G98" s="191"/>
      <c r="H98" s="191"/>
      <c r="I98" s="11"/>
      <c r="M98" s="1"/>
      <c r="N98" s="1"/>
      <c r="O98" s="1"/>
      <c r="P98" s="2"/>
      <c r="Q98" s="2"/>
      <c r="R98" s="2"/>
      <c r="S98" s="2"/>
      <c r="T98" s="1"/>
      <c r="U98" s="1"/>
      <c r="V98" s="1"/>
      <c r="W98" s="1"/>
      <c r="X98" s="1"/>
      <c r="Y98" s="1"/>
      <c r="Z98" s="1"/>
    </row>
    <row r="99" spans="2:26" s="3" customFormat="1" ht="15.75" customHeight="1" x14ac:dyDescent="0.2">
      <c r="B99" s="186"/>
      <c r="C99" s="186"/>
      <c r="D99" s="186"/>
      <c r="E99" s="186"/>
      <c r="F99" s="186"/>
      <c r="G99" s="186"/>
      <c r="H99" s="186"/>
      <c r="I99" s="11"/>
      <c r="M99" s="1"/>
      <c r="N99" s="1"/>
      <c r="O99" s="1"/>
      <c r="P99" s="2"/>
      <c r="Q99" s="2"/>
      <c r="R99" s="2"/>
      <c r="S99" s="2"/>
      <c r="T99" s="1"/>
      <c r="U99" s="1"/>
      <c r="V99" s="1"/>
      <c r="W99" s="1"/>
      <c r="X99" s="1"/>
      <c r="Y99" s="1"/>
      <c r="Z99" s="1"/>
    </row>
    <row r="100" spans="2:26" s="3" customFormat="1" ht="33" customHeight="1" x14ac:dyDescent="0.2">
      <c r="B100" s="175" t="s">
        <v>12</v>
      </c>
      <c r="C100" s="175"/>
      <c r="D100" s="175"/>
      <c r="E100" s="175"/>
      <c r="F100" s="175"/>
      <c r="G100" s="175"/>
      <c r="H100" s="175"/>
      <c r="I100" s="11"/>
      <c r="M100" s="1"/>
      <c r="N100" s="1"/>
      <c r="O100" s="1"/>
      <c r="P100" s="2"/>
      <c r="Q100" s="2"/>
      <c r="R100" s="2"/>
      <c r="S100" s="2"/>
      <c r="T100" s="1"/>
      <c r="U100" s="1"/>
      <c r="V100" s="1"/>
      <c r="W100" s="1"/>
      <c r="X100" s="1"/>
      <c r="Y100" s="1"/>
      <c r="Z100" s="1"/>
    </row>
    <row r="101" spans="2:26" s="4" customFormat="1" ht="33" customHeight="1" x14ac:dyDescent="0.2">
      <c r="B101" s="176" t="s">
        <v>1</v>
      </c>
      <c r="C101" s="176"/>
      <c r="E101" s="10"/>
      <c r="F101" s="10"/>
      <c r="G101" s="10"/>
      <c r="H101" s="10"/>
      <c r="I101" s="7"/>
      <c r="J101" s="3"/>
      <c r="K101" s="3"/>
      <c r="L101" s="3"/>
      <c r="M101" s="1"/>
      <c r="N101" s="1"/>
      <c r="O101" s="1"/>
      <c r="P101" s="2"/>
      <c r="Q101" s="2"/>
      <c r="R101" s="2"/>
      <c r="S101" s="2"/>
      <c r="T101" s="1"/>
      <c r="U101" s="1"/>
      <c r="V101" s="1"/>
      <c r="W101" s="1"/>
      <c r="X101" s="1"/>
      <c r="Y101" s="1"/>
      <c r="Z101" s="1"/>
    </row>
    <row r="102" spans="2:26" s="4" customFormat="1" ht="33" customHeight="1" x14ac:dyDescent="0.2">
      <c r="C102" s="9" t="str">
        <f>CONCATENATE(" $45.000"," + ($",G19,") =")</f>
        <v xml:space="preserve"> $45.000 + ($1.4625) =</v>
      </c>
      <c r="D102" s="6">
        <f>(45+G19)</f>
        <v>46.462499999999999</v>
      </c>
      <c r="E102" s="5"/>
      <c r="F102" s="5"/>
      <c r="G102" s="5"/>
      <c r="H102" s="5"/>
      <c r="I102" s="7"/>
      <c r="J102" s="3"/>
      <c r="K102" s="3"/>
      <c r="L102" s="3"/>
      <c r="M102" s="1"/>
      <c r="N102" s="1"/>
      <c r="O102" s="1"/>
      <c r="P102" s="2"/>
      <c r="Q102" s="2"/>
      <c r="R102" s="2"/>
      <c r="S102" s="2"/>
      <c r="T102" s="1"/>
      <c r="U102" s="1"/>
      <c r="V102" s="1"/>
      <c r="W102" s="1"/>
      <c r="X102" s="1"/>
      <c r="Y102" s="1"/>
      <c r="Z102" s="1"/>
    </row>
    <row r="103" spans="2:26" s="4" customFormat="1" ht="33" hidden="1" customHeight="1" x14ac:dyDescent="0.2">
      <c r="B103" s="176" t="s">
        <v>11</v>
      </c>
      <c r="C103" s="176"/>
      <c r="D103" s="18"/>
      <c r="E103" s="5"/>
      <c r="F103" s="5"/>
      <c r="G103" s="5"/>
      <c r="H103" s="5"/>
      <c r="I103" s="7"/>
      <c r="J103" s="3"/>
      <c r="K103" s="3"/>
      <c r="L103" s="3"/>
      <c r="M103" s="1"/>
      <c r="N103" s="1"/>
      <c r="O103" s="1"/>
      <c r="P103" s="2"/>
      <c r="Q103" s="2"/>
      <c r="R103" s="2"/>
      <c r="S103" s="2"/>
      <c r="T103" s="1"/>
      <c r="U103" s="1"/>
      <c r="V103" s="1"/>
      <c r="W103" s="1"/>
      <c r="X103" s="1"/>
      <c r="Y103" s="1"/>
      <c r="Z103" s="1"/>
    </row>
    <row r="104" spans="2:26" s="4" customFormat="1" ht="33" hidden="1" customHeight="1" x14ac:dyDescent="0.2">
      <c r="C104" s="17" t="str">
        <f>CONCATENATE(" $45.000"," x ",H42, " =")</f>
        <v xml:space="preserve"> $45.000 x 0%
(There will be no PPI adjustment until July 2025) =</v>
      </c>
      <c r="D104" s="16" t="e">
        <f>(45*H42)</f>
        <v>#VALUE!</v>
      </c>
      <c r="E104" s="5"/>
      <c r="F104" s="5"/>
      <c r="G104" s="5"/>
      <c r="H104" s="5"/>
      <c r="I104" s="7"/>
      <c r="J104" s="3"/>
      <c r="K104" s="3"/>
      <c r="L104" s="3"/>
      <c r="M104" s="1"/>
      <c r="N104" s="1"/>
      <c r="O104" s="1"/>
      <c r="P104" s="2"/>
      <c r="Q104" s="2"/>
      <c r="R104" s="2"/>
      <c r="S104" s="2"/>
      <c r="T104" s="1"/>
      <c r="U104" s="1"/>
      <c r="V104" s="1"/>
      <c r="W104" s="1"/>
      <c r="X104" s="1"/>
      <c r="Y104" s="1"/>
      <c r="Z104" s="1"/>
    </row>
    <row r="105" spans="2:26" s="4" customFormat="1" ht="33" hidden="1" customHeight="1" x14ac:dyDescent="0.2">
      <c r="C105" s="187" t="e">
        <f>CONCATENATE("$",D104," x 96.25% (Difference of 100% Material Minus Total % Asphalt + Fuel Allowance) =")</f>
        <v>#VALUE!</v>
      </c>
      <c r="D105" s="187"/>
      <c r="E105" s="187"/>
      <c r="F105" s="187"/>
      <c r="G105" s="187"/>
      <c r="H105" s="6" t="e">
        <f>(D104*96.25)/100</f>
        <v>#VALUE!</v>
      </c>
      <c r="I105" s="7"/>
      <c r="J105" s="3"/>
      <c r="K105" s="3"/>
      <c r="L105" s="3"/>
      <c r="M105" s="1"/>
      <c r="N105" s="1"/>
      <c r="O105" s="1" t="e">
        <f>D104*96.25/100</f>
        <v>#VALUE!</v>
      </c>
      <c r="P105" s="2"/>
      <c r="Q105" s="2"/>
      <c r="R105" s="2"/>
      <c r="S105" s="2"/>
      <c r="T105" s="1"/>
      <c r="U105" s="1"/>
      <c r="V105" s="1"/>
      <c r="W105" s="1"/>
      <c r="X105" s="1"/>
      <c r="Y105" s="1"/>
      <c r="Z105" s="1"/>
    </row>
    <row r="106" spans="2:26" s="4" customFormat="1" ht="33" hidden="1" customHeight="1" x14ac:dyDescent="0.2">
      <c r="B106" s="176" t="s">
        <v>10</v>
      </c>
      <c r="C106" s="176"/>
      <c r="D106" s="176"/>
      <c r="E106" s="176"/>
      <c r="F106" s="176"/>
      <c r="G106" s="5"/>
      <c r="H106" s="5"/>
      <c r="I106" s="7"/>
      <c r="J106" s="3"/>
      <c r="K106" s="3"/>
      <c r="L106" s="3"/>
      <c r="M106" s="1"/>
      <c r="N106" s="1"/>
      <c r="O106" s="1"/>
      <c r="P106" s="2"/>
      <c r="Q106" s="2"/>
      <c r="R106" s="2"/>
      <c r="S106" s="2"/>
      <c r="T106" s="1"/>
      <c r="U106" s="1"/>
      <c r="V106" s="1"/>
      <c r="W106" s="1"/>
      <c r="X106" s="1"/>
      <c r="Y106" s="1"/>
      <c r="Z106" s="1"/>
    </row>
    <row r="107" spans="2:26" s="4" customFormat="1" ht="33" hidden="1" customHeight="1" x14ac:dyDescent="0.2">
      <c r="C107" s="156" t="e">
        <f>CONCATENATE("$",D102," + $",H105, "  =")</f>
        <v>#VALUE!</v>
      </c>
      <c r="D107" s="13" t="e">
        <f>D102+H105</f>
        <v>#VALUE!</v>
      </c>
      <c r="E107" s="5"/>
      <c r="F107" s="5"/>
      <c r="G107" s="5"/>
      <c r="H107" s="5"/>
      <c r="I107" s="7"/>
      <c r="J107" s="3"/>
      <c r="K107" s="12"/>
      <c r="L107" s="3"/>
      <c r="M107" s="1"/>
      <c r="N107" s="1"/>
      <c r="O107" s="1"/>
      <c r="P107" s="2"/>
      <c r="Q107" s="2"/>
      <c r="R107" s="2"/>
      <c r="S107" s="2"/>
      <c r="T107" s="1"/>
      <c r="U107" s="1"/>
      <c r="V107" s="1"/>
      <c r="W107" s="1"/>
      <c r="X107" s="1"/>
      <c r="Y107" s="1"/>
      <c r="Z107" s="1"/>
    </row>
    <row r="108" spans="2:26" ht="29.25" customHeight="1" thickBot="1" x14ac:dyDescent="0.25">
      <c r="I108" s="11"/>
    </row>
    <row r="109" spans="2:26" ht="43.5" customHeight="1" thickBot="1" x14ac:dyDescent="0.25">
      <c r="B109" s="188" t="s">
        <v>9</v>
      </c>
      <c r="C109" s="189"/>
      <c r="D109" s="189"/>
      <c r="E109" s="189"/>
      <c r="F109" s="189"/>
      <c r="G109" s="189"/>
      <c r="H109" s="190"/>
      <c r="I109" s="11"/>
    </row>
    <row r="110" spans="2:26" ht="21.75" customHeight="1" x14ac:dyDescent="0.2">
      <c r="B110" s="186"/>
      <c r="C110" s="186"/>
      <c r="D110" s="186"/>
      <c r="E110" s="186"/>
      <c r="F110" s="186"/>
      <c r="G110" s="186"/>
      <c r="H110" s="186"/>
      <c r="I110" s="11"/>
    </row>
    <row r="111" spans="2:26" ht="21.75" customHeight="1" x14ac:dyDescent="0.2">
      <c r="B111" s="191" t="s">
        <v>8</v>
      </c>
      <c r="C111" s="191"/>
      <c r="D111" s="191"/>
      <c r="E111" s="191"/>
      <c r="F111" s="191"/>
      <c r="G111" s="191"/>
      <c r="H111" s="191"/>
      <c r="I111" s="11"/>
    </row>
    <row r="112" spans="2:26" ht="14.25" customHeight="1" thickBot="1" x14ac:dyDescent="0.25">
      <c r="B112" s="186"/>
      <c r="C112" s="186"/>
      <c r="D112" s="186"/>
      <c r="E112" s="186"/>
      <c r="F112" s="186"/>
      <c r="G112" s="186"/>
      <c r="H112" s="186"/>
      <c r="I112" s="11"/>
    </row>
    <row r="113" spans="2:26" ht="46.5" customHeight="1" x14ac:dyDescent="0.2">
      <c r="B113" s="178" t="s">
        <v>7</v>
      </c>
      <c r="C113" s="180" t="s">
        <v>6</v>
      </c>
      <c r="D113" s="182" t="s">
        <v>5</v>
      </c>
      <c r="E113" s="180" t="s">
        <v>4</v>
      </c>
      <c r="F113" s="180"/>
      <c r="G113" s="180" t="s">
        <v>3</v>
      </c>
      <c r="H113" s="184"/>
      <c r="I113" s="11"/>
    </row>
    <row r="114" spans="2:26" ht="46.5" customHeight="1" thickBot="1" x14ac:dyDescent="0.25">
      <c r="B114" s="179"/>
      <c r="C114" s="181"/>
      <c r="D114" s="183"/>
      <c r="E114" s="181"/>
      <c r="F114" s="181"/>
      <c r="G114" s="181"/>
      <c r="H114" s="185"/>
      <c r="I114" s="11"/>
    </row>
    <row r="115" spans="2:26" ht="18.75" customHeight="1" x14ac:dyDescent="0.2">
      <c r="B115" s="186"/>
      <c r="C115" s="186"/>
      <c r="D115" s="186"/>
      <c r="E115" s="186"/>
      <c r="F115" s="186"/>
      <c r="G115" s="186"/>
      <c r="H115" s="186"/>
      <c r="I115" s="11"/>
    </row>
    <row r="116" spans="2:26" ht="33" customHeight="1" x14ac:dyDescent="0.2">
      <c r="B116" s="175" t="s">
        <v>2</v>
      </c>
      <c r="C116" s="175"/>
      <c r="D116" s="175"/>
      <c r="E116" s="175"/>
      <c r="F116" s="175"/>
      <c r="G116" s="175"/>
      <c r="H116" s="175"/>
      <c r="I116" s="11"/>
    </row>
    <row r="117" spans="2:26" s="4" customFormat="1" ht="33" customHeight="1" x14ac:dyDescent="0.2">
      <c r="B117" s="176" t="s">
        <v>1</v>
      </c>
      <c r="C117" s="176"/>
      <c r="E117" s="10"/>
      <c r="F117" s="10"/>
      <c r="G117" s="10"/>
      <c r="H117" s="10"/>
      <c r="I117" s="7"/>
      <c r="J117" s="3"/>
      <c r="K117" s="3"/>
      <c r="L117" s="3"/>
      <c r="M117" s="1"/>
      <c r="N117" s="1"/>
      <c r="O117" s="1"/>
      <c r="P117" s="2"/>
      <c r="Q117" s="2"/>
      <c r="R117" s="2"/>
      <c r="S117" s="2"/>
      <c r="T117" s="1"/>
      <c r="U117" s="1"/>
      <c r="V117" s="1"/>
      <c r="W117" s="1"/>
      <c r="X117" s="1"/>
      <c r="Y117" s="1"/>
      <c r="Z117" s="1"/>
    </row>
    <row r="118" spans="2:26" s="4" customFormat="1" ht="33" customHeight="1" x14ac:dyDescent="0.2">
      <c r="C118" s="9" t="str">
        <f>CONCATENATE(" $45.000"," + ($",G57,") =")</f>
        <v xml:space="preserve"> $45.000 + ($2.73) =</v>
      </c>
      <c r="D118" s="6">
        <f>(45+G57)</f>
        <v>47.73</v>
      </c>
      <c r="E118" s="5"/>
      <c r="F118" s="5"/>
      <c r="G118" s="5"/>
      <c r="H118" s="5"/>
      <c r="I118" s="7"/>
      <c r="J118" s="3"/>
      <c r="K118" s="3"/>
      <c r="L118" s="3"/>
      <c r="M118" s="1"/>
      <c r="N118" s="1"/>
      <c r="O118" s="1"/>
      <c r="P118" s="2"/>
      <c r="Q118" s="2"/>
      <c r="R118" s="2"/>
      <c r="S118" s="2"/>
      <c r="T118" s="1"/>
      <c r="U118" s="1"/>
      <c r="V118" s="1"/>
      <c r="W118" s="1"/>
      <c r="X118" s="1"/>
      <c r="Y118" s="1"/>
      <c r="Z118" s="1"/>
    </row>
    <row r="119" spans="2:26" s="4" customFormat="1" ht="40.5" customHeight="1" x14ac:dyDescent="0.25">
      <c r="B119" s="177" t="s">
        <v>0</v>
      </c>
      <c r="C119" s="177"/>
      <c r="D119" s="8">
        <f>D118</f>
        <v>47.73</v>
      </c>
      <c r="E119" s="5"/>
      <c r="F119" s="5"/>
      <c r="G119" s="5"/>
      <c r="H119" s="5"/>
      <c r="I119" s="7"/>
      <c r="J119" s="3"/>
      <c r="K119" s="3"/>
      <c r="L119" s="3"/>
      <c r="M119" s="1"/>
      <c r="N119" s="1"/>
      <c r="O119" s="1"/>
      <c r="P119" s="2"/>
      <c r="Q119" s="2"/>
      <c r="R119" s="2"/>
      <c r="S119" s="2"/>
      <c r="T119" s="1"/>
      <c r="U119" s="1"/>
      <c r="V119" s="1"/>
      <c r="W119" s="1"/>
      <c r="X119" s="1"/>
      <c r="Y119" s="1"/>
      <c r="Z119" s="1"/>
    </row>
    <row r="120" spans="2:26" s="4" customFormat="1" ht="33" customHeight="1" x14ac:dyDescent="0.2">
      <c r="D120" s="6"/>
      <c r="E120" s="5"/>
      <c r="F120" s="5"/>
      <c r="G120" s="5"/>
      <c r="H120" s="5"/>
      <c r="J120" s="3"/>
      <c r="K120" s="3"/>
      <c r="L120" s="3"/>
      <c r="M120" s="1"/>
      <c r="N120" s="1"/>
      <c r="O120" s="1"/>
      <c r="P120" s="2"/>
      <c r="Q120" s="2"/>
      <c r="R120" s="2"/>
      <c r="S120" s="2"/>
      <c r="T120" s="1"/>
      <c r="U120" s="1"/>
      <c r="V120" s="1"/>
      <c r="W120" s="1"/>
      <c r="X120" s="1"/>
      <c r="Y120" s="1"/>
      <c r="Z120" s="1"/>
    </row>
    <row r="123" spans="2:26" ht="50.25" customHeight="1" x14ac:dyDescent="0.2"/>
    <row r="124" spans="2:26" ht="56.25" customHeight="1" x14ac:dyDescent="0.2"/>
    <row r="125" spans="2:26" ht="18" customHeight="1" x14ac:dyDescent="0.2"/>
    <row r="126" spans="2:26" ht="18" customHeight="1" x14ac:dyDescent="0.2"/>
    <row r="127" spans="2:26" ht="18" customHeight="1" x14ac:dyDescent="0.2"/>
    <row r="128" spans="2:26"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sheetData>
  <sheetProtection algorithmName="SHA-512" hashValue="Dfeo3PHFe8tqe8FaLkwWNewVE8SZoj/ohcHUGekTP8dcRm/Kv2izjtVak2w3C4cVhKO2beVJjnIBsI+KJMjHHg==" saltValue="AI0KoZp24lqoGHcKBUvQKg==" spinCount="100000" sheet="1" formatColumns="0" formatRows="0" selectLockedCells="1"/>
  <mergeCells count="122">
    <mergeCell ref="B1:D1"/>
    <mergeCell ref="C3:E3"/>
    <mergeCell ref="G3:H3"/>
    <mergeCell ref="C4:E4"/>
    <mergeCell ref="G4:H4"/>
    <mergeCell ref="B6:E6"/>
    <mergeCell ref="F6:G6"/>
    <mergeCell ref="S10:S29"/>
    <mergeCell ref="B11:H11"/>
    <mergeCell ref="B12:E12"/>
    <mergeCell ref="B13:H13"/>
    <mergeCell ref="J13:K13"/>
    <mergeCell ref="P13:P15"/>
    <mergeCell ref="M6:N8"/>
    <mergeCell ref="P6:S7"/>
    <mergeCell ref="B7:E7"/>
    <mergeCell ref="B8:H8"/>
    <mergeCell ref="P8:S8"/>
    <mergeCell ref="B9:H9"/>
    <mergeCell ref="J9:K9"/>
    <mergeCell ref="Q13:Q15"/>
    <mergeCell ref="B14:H14"/>
    <mergeCell ref="B15:H15"/>
    <mergeCell ref="B16:H16"/>
    <mergeCell ref="P16:P17"/>
    <mergeCell ref="Q16:Q17"/>
    <mergeCell ref="B17:H17"/>
    <mergeCell ref="B10:C10"/>
    <mergeCell ref="D10:F10"/>
    <mergeCell ref="P10:P12"/>
    <mergeCell ref="Q10:Q12"/>
    <mergeCell ref="G18:H18"/>
    <mergeCell ref="P18:P20"/>
    <mergeCell ref="Q18:Q20"/>
    <mergeCell ref="G19:H19"/>
    <mergeCell ref="G20:H20"/>
    <mergeCell ref="G21:H21"/>
    <mergeCell ref="P21:P23"/>
    <mergeCell ref="Q21:Q23"/>
    <mergeCell ref="G22:H22"/>
    <mergeCell ref="G23:H23"/>
    <mergeCell ref="G24:H24"/>
    <mergeCell ref="P24:P26"/>
    <mergeCell ref="Q24:Q26"/>
    <mergeCell ref="G25:H25"/>
    <mergeCell ref="G26:H26"/>
    <mergeCell ref="G27:H27"/>
    <mergeCell ref="P27:P29"/>
    <mergeCell ref="Q27:Q29"/>
    <mergeCell ref="G28:H28"/>
    <mergeCell ref="G29:H29"/>
    <mergeCell ref="B35:H35"/>
    <mergeCell ref="D36:E36"/>
    <mergeCell ref="B38:D38"/>
    <mergeCell ref="B40:H40"/>
    <mergeCell ref="H42:H52"/>
    <mergeCell ref="B55:H55"/>
    <mergeCell ref="P30:P32"/>
    <mergeCell ref="Q30:Q32"/>
    <mergeCell ref="B31:H31"/>
    <mergeCell ref="B32:H32"/>
    <mergeCell ref="B33:H33"/>
    <mergeCell ref="B34:H34"/>
    <mergeCell ref="B63:C63"/>
    <mergeCell ref="B64:E64"/>
    <mergeCell ref="B65:H65"/>
    <mergeCell ref="B66:E66"/>
    <mergeCell ref="B67:H67"/>
    <mergeCell ref="B68:E68"/>
    <mergeCell ref="G56:H56"/>
    <mergeCell ref="G57:H57"/>
    <mergeCell ref="G58:H58"/>
    <mergeCell ref="G59:H59"/>
    <mergeCell ref="B61:H61"/>
    <mergeCell ref="B62:H62"/>
    <mergeCell ref="B77:H77"/>
    <mergeCell ref="B78:E78"/>
    <mergeCell ref="B79:H79"/>
    <mergeCell ref="B81:H81"/>
    <mergeCell ref="B82:H82"/>
    <mergeCell ref="B84:E84"/>
    <mergeCell ref="B70:C70"/>
    <mergeCell ref="B71:E71"/>
    <mergeCell ref="B72:H72"/>
    <mergeCell ref="B73:E73"/>
    <mergeCell ref="B74:H74"/>
    <mergeCell ref="B75:E75"/>
    <mergeCell ref="B92:H92"/>
    <mergeCell ref="B93:H93"/>
    <mergeCell ref="B94:H94"/>
    <mergeCell ref="B95:B96"/>
    <mergeCell ref="C95:C96"/>
    <mergeCell ref="D95:D96"/>
    <mergeCell ref="E95:F96"/>
    <mergeCell ref="G95:H96"/>
    <mergeCell ref="B85:H85"/>
    <mergeCell ref="B86:E86"/>
    <mergeCell ref="B87:H87"/>
    <mergeCell ref="B88:E88"/>
    <mergeCell ref="B89:H89"/>
    <mergeCell ref="B91:H91"/>
    <mergeCell ref="C105:G105"/>
    <mergeCell ref="B106:F106"/>
    <mergeCell ref="B109:H109"/>
    <mergeCell ref="B110:H110"/>
    <mergeCell ref="B111:H111"/>
    <mergeCell ref="B112:H112"/>
    <mergeCell ref="B97:H97"/>
    <mergeCell ref="B98:H98"/>
    <mergeCell ref="B99:H99"/>
    <mergeCell ref="B100:H100"/>
    <mergeCell ref="B101:C101"/>
    <mergeCell ref="B103:C103"/>
    <mergeCell ref="B116:H116"/>
    <mergeCell ref="B117:C117"/>
    <mergeCell ref="B119:C119"/>
    <mergeCell ref="B113:B114"/>
    <mergeCell ref="C113:C114"/>
    <mergeCell ref="D113:D114"/>
    <mergeCell ref="E113:F114"/>
    <mergeCell ref="G113:H114"/>
    <mergeCell ref="B115:H115"/>
  </mergeCells>
  <dataValidations count="8">
    <dataValidation type="list" allowBlank="1" showInputMessage="1" showErrorMessage="1" sqref="K15" xr:uid="{484EDB89-836D-45A7-B66F-17F9986F7459}">
      <formula1>$N$14:$N$49</formula1>
    </dataValidation>
    <dataValidation type="list" allowBlank="1" showInputMessage="1" showErrorMessage="1" sqref="K10" xr:uid="{2A2AA448-40A7-4E2D-BAD0-EE80D039720F}">
      <formula1>"2025, 2026, 2027"</formula1>
    </dataValidation>
    <dataValidation type="list" allowBlank="1" showInputMessage="1" showErrorMessage="1" sqref="K65400 WVQ982990 WLU982990 WBY982990 VSC982990 VIG982990 UYK982990 UOO982990 UES982990 TUW982990 TLA982990 TBE982990 SRI982990 SHM982990 RXQ982990 RNU982990 RDY982990 QUC982990 QKG982990 QAK982990 PQO982990 PGS982990 OWW982990 ONA982990 ODE982990 NTI982990 NJM982990 MZQ982990 MPU982990 MFY982990 LWC982990 LMG982990 LCK982990 KSO982990 KIS982990 JYW982990 JPA982990 JFE982990 IVI982990 ILM982990 IBQ982990 HRU982990 HHY982990 GYC982990 GOG982990 GEK982990 FUO982990 FKS982990 FAW982990 ERA982990 EHE982990 DXI982990 DNM982990 DDQ982990 CTU982990 CJY982990 CAC982990 BQG982990 BGK982990 AWO982990 AMS982990 ACW982990 TA982990 JE982990 K982904 WVQ917454 WLU917454 WBY917454 VSC917454 VIG917454 UYK917454 UOO917454 UES917454 TUW917454 TLA917454 TBE917454 SRI917454 SHM917454 RXQ917454 RNU917454 RDY917454 QUC917454 QKG917454 QAK917454 PQO917454 PGS917454 OWW917454 ONA917454 ODE917454 NTI917454 NJM917454 MZQ917454 MPU917454 MFY917454 LWC917454 LMG917454 LCK917454 KSO917454 KIS917454 JYW917454 JPA917454 JFE917454 IVI917454 ILM917454 IBQ917454 HRU917454 HHY917454 GYC917454 GOG917454 GEK917454 FUO917454 FKS917454 FAW917454 ERA917454 EHE917454 DXI917454 DNM917454 DDQ917454 CTU917454 CJY917454 CAC917454 BQG917454 BGK917454 AWO917454 AMS917454 ACW917454 TA917454 JE917454 K917368 WVQ851918 WLU851918 WBY851918 VSC851918 VIG851918 UYK851918 UOO851918 UES851918 TUW851918 TLA851918 TBE851918 SRI851918 SHM851918 RXQ851918 RNU851918 RDY851918 QUC851918 QKG851918 QAK851918 PQO851918 PGS851918 OWW851918 ONA851918 ODE851918 NTI851918 NJM851918 MZQ851918 MPU851918 MFY851918 LWC851918 LMG851918 LCK851918 KSO851918 KIS851918 JYW851918 JPA851918 JFE851918 IVI851918 ILM851918 IBQ851918 HRU851918 HHY851918 GYC851918 GOG851918 GEK851918 FUO851918 FKS851918 FAW851918 ERA851918 EHE851918 DXI851918 DNM851918 DDQ851918 CTU851918 CJY851918 CAC851918 BQG851918 BGK851918 AWO851918 AMS851918 ACW851918 TA851918 JE851918 K851832 WVQ786382 WLU786382 WBY786382 VSC786382 VIG786382 UYK786382 UOO786382 UES786382 TUW786382 TLA786382 TBE786382 SRI786382 SHM786382 RXQ786382 RNU786382 RDY786382 QUC786382 QKG786382 QAK786382 PQO786382 PGS786382 OWW786382 ONA786382 ODE786382 NTI786382 NJM786382 MZQ786382 MPU786382 MFY786382 LWC786382 LMG786382 LCK786382 KSO786382 KIS786382 JYW786382 JPA786382 JFE786382 IVI786382 ILM786382 IBQ786382 HRU786382 HHY786382 GYC786382 GOG786382 GEK786382 FUO786382 FKS786382 FAW786382 ERA786382 EHE786382 DXI786382 DNM786382 DDQ786382 CTU786382 CJY786382 CAC786382 BQG786382 BGK786382 AWO786382 AMS786382 ACW786382 TA786382 JE786382 K786296 WVQ720846 WLU720846 WBY720846 VSC720846 VIG720846 UYK720846 UOO720846 UES720846 TUW720846 TLA720846 TBE720846 SRI720846 SHM720846 RXQ720846 RNU720846 RDY720846 QUC720846 QKG720846 QAK720846 PQO720846 PGS720846 OWW720846 ONA720846 ODE720846 NTI720846 NJM720846 MZQ720846 MPU720846 MFY720846 LWC720846 LMG720846 LCK720846 KSO720846 KIS720846 JYW720846 JPA720846 JFE720846 IVI720846 ILM720846 IBQ720846 HRU720846 HHY720846 GYC720846 GOG720846 GEK720846 FUO720846 FKS720846 FAW720846 ERA720846 EHE720846 DXI720846 DNM720846 DDQ720846 CTU720846 CJY720846 CAC720846 BQG720846 BGK720846 AWO720846 AMS720846 ACW720846 TA720846 JE720846 K720760 WVQ655310 WLU655310 WBY655310 VSC655310 VIG655310 UYK655310 UOO655310 UES655310 TUW655310 TLA655310 TBE655310 SRI655310 SHM655310 RXQ655310 RNU655310 RDY655310 QUC655310 QKG655310 QAK655310 PQO655310 PGS655310 OWW655310 ONA655310 ODE655310 NTI655310 NJM655310 MZQ655310 MPU655310 MFY655310 LWC655310 LMG655310 LCK655310 KSO655310 KIS655310 JYW655310 JPA655310 JFE655310 IVI655310 ILM655310 IBQ655310 HRU655310 HHY655310 GYC655310 GOG655310 GEK655310 FUO655310 FKS655310 FAW655310 ERA655310 EHE655310 DXI655310 DNM655310 DDQ655310 CTU655310 CJY655310 CAC655310 BQG655310 BGK655310 AWO655310 AMS655310 ACW655310 TA655310 JE655310 K655224 WVQ589774 WLU589774 WBY589774 VSC589774 VIG589774 UYK589774 UOO589774 UES589774 TUW589774 TLA589774 TBE589774 SRI589774 SHM589774 RXQ589774 RNU589774 RDY589774 QUC589774 QKG589774 QAK589774 PQO589774 PGS589774 OWW589774 ONA589774 ODE589774 NTI589774 NJM589774 MZQ589774 MPU589774 MFY589774 LWC589774 LMG589774 LCK589774 KSO589774 KIS589774 JYW589774 JPA589774 JFE589774 IVI589774 ILM589774 IBQ589774 HRU589774 HHY589774 GYC589774 GOG589774 GEK589774 FUO589774 FKS589774 FAW589774 ERA589774 EHE589774 DXI589774 DNM589774 DDQ589774 CTU589774 CJY589774 CAC589774 BQG589774 BGK589774 AWO589774 AMS589774 ACW589774 TA589774 JE589774 K589688 WVQ524238 WLU524238 WBY524238 VSC524238 VIG524238 UYK524238 UOO524238 UES524238 TUW524238 TLA524238 TBE524238 SRI524238 SHM524238 RXQ524238 RNU524238 RDY524238 QUC524238 QKG524238 QAK524238 PQO524238 PGS524238 OWW524238 ONA524238 ODE524238 NTI524238 NJM524238 MZQ524238 MPU524238 MFY524238 LWC524238 LMG524238 LCK524238 KSO524238 KIS524238 JYW524238 JPA524238 JFE524238 IVI524238 ILM524238 IBQ524238 HRU524238 HHY524238 GYC524238 GOG524238 GEK524238 FUO524238 FKS524238 FAW524238 ERA524238 EHE524238 DXI524238 DNM524238 DDQ524238 CTU524238 CJY524238 CAC524238 BQG524238 BGK524238 AWO524238 AMS524238 ACW524238 TA524238 JE524238 K524152 WVQ458702 WLU458702 WBY458702 VSC458702 VIG458702 UYK458702 UOO458702 UES458702 TUW458702 TLA458702 TBE458702 SRI458702 SHM458702 RXQ458702 RNU458702 RDY458702 QUC458702 QKG458702 QAK458702 PQO458702 PGS458702 OWW458702 ONA458702 ODE458702 NTI458702 NJM458702 MZQ458702 MPU458702 MFY458702 LWC458702 LMG458702 LCK458702 KSO458702 KIS458702 JYW458702 JPA458702 JFE458702 IVI458702 ILM458702 IBQ458702 HRU458702 HHY458702 GYC458702 GOG458702 GEK458702 FUO458702 FKS458702 FAW458702 ERA458702 EHE458702 DXI458702 DNM458702 DDQ458702 CTU458702 CJY458702 CAC458702 BQG458702 BGK458702 AWO458702 AMS458702 ACW458702 TA458702 JE458702 K458616 WVQ393166 WLU393166 WBY393166 VSC393166 VIG393166 UYK393166 UOO393166 UES393166 TUW393166 TLA393166 TBE393166 SRI393166 SHM393166 RXQ393166 RNU393166 RDY393166 QUC393166 QKG393166 QAK393166 PQO393166 PGS393166 OWW393166 ONA393166 ODE393166 NTI393166 NJM393166 MZQ393166 MPU393166 MFY393166 LWC393166 LMG393166 LCK393166 KSO393166 KIS393166 JYW393166 JPA393166 JFE393166 IVI393166 ILM393166 IBQ393166 HRU393166 HHY393166 GYC393166 GOG393166 GEK393166 FUO393166 FKS393166 FAW393166 ERA393166 EHE393166 DXI393166 DNM393166 DDQ393166 CTU393166 CJY393166 CAC393166 BQG393166 BGK393166 AWO393166 AMS393166 ACW393166 TA393166 JE393166 K393080 WVQ327630 WLU327630 WBY327630 VSC327630 VIG327630 UYK327630 UOO327630 UES327630 TUW327630 TLA327630 TBE327630 SRI327630 SHM327630 RXQ327630 RNU327630 RDY327630 QUC327630 QKG327630 QAK327630 PQO327630 PGS327630 OWW327630 ONA327630 ODE327630 NTI327630 NJM327630 MZQ327630 MPU327630 MFY327630 LWC327630 LMG327630 LCK327630 KSO327630 KIS327630 JYW327630 JPA327630 JFE327630 IVI327630 ILM327630 IBQ327630 HRU327630 HHY327630 GYC327630 GOG327630 GEK327630 FUO327630 FKS327630 FAW327630 ERA327630 EHE327630 DXI327630 DNM327630 DDQ327630 CTU327630 CJY327630 CAC327630 BQG327630 BGK327630 AWO327630 AMS327630 ACW327630 TA327630 JE327630 K327544 WVQ262094 WLU262094 WBY262094 VSC262094 VIG262094 UYK262094 UOO262094 UES262094 TUW262094 TLA262094 TBE262094 SRI262094 SHM262094 RXQ262094 RNU262094 RDY262094 QUC262094 QKG262094 QAK262094 PQO262094 PGS262094 OWW262094 ONA262094 ODE262094 NTI262094 NJM262094 MZQ262094 MPU262094 MFY262094 LWC262094 LMG262094 LCK262094 KSO262094 KIS262094 JYW262094 JPA262094 JFE262094 IVI262094 ILM262094 IBQ262094 HRU262094 HHY262094 GYC262094 GOG262094 GEK262094 FUO262094 FKS262094 FAW262094 ERA262094 EHE262094 DXI262094 DNM262094 DDQ262094 CTU262094 CJY262094 CAC262094 BQG262094 BGK262094 AWO262094 AMS262094 ACW262094 TA262094 JE262094 K262008 WVQ196558 WLU196558 WBY196558 VSC196558 VIG196558 UYK196558 UOO196558 UES196558 TUW196558 TLA196558 TBE196558 SRI196558 SHM196558 RXQ196558 RNU196558 RDY196558 QUC196558 QKG196558 QAK196558 PQO196558 PGS196558 OWW196558 ONA196558 ODE196558 NTI196558 NJM196558 MZQ196558 MPU196558 MFY196558 LWC196558 LMG196558 LCK196558 KSO196558 KIS196558 JYW196558 JPA196558 JFE196558 IVI196558 ILM196558 IBQ196558 HRU196558 HHY196558 GYC196558 GOG196558 GEK196558 FUO196558 FKS196558 FAW196558 ERA196558 EHE196558 DXI196558 DNM196558 DDQ196558 CTU196558 CJY196558 CAC196558 BQG196558 BGK196558 AWO196558 AMS196558 ACW196558 TA196558 JE196558 K196472 WVQ131022 WLU131022 WBY131022 VSC131022 VIG131022 UYK131022 UOO131022 UES131022 TUW131022 TLA131022 TBE131022 SRI131022 SHM131022 RXQ131022 RNU131022 RDY131022 QUC131022 QKG131022 QAK131022 PQO131022 PGS131022 OWW131022 ONA131022 ODE131022 NTI131022 NJM131022 MZQ131022 MPU131022 MFY131022 LWC131022 LMG131022 LCK131022 KSO131022 KIS131022 JYW131022 JPA131022 JFE131022 IVI131022 ILM131022 IBQ131022 HRU131022 HHY131022 GYC131022 GOG131022 GEK131022 FUO131022 FKS131022 FAW131022 ERA131022 EHE131022 DXI131022 DNM131022 DDQ131022 CTU131022 CJY131022 CAC131022 BQG131022 BGK131022 AWO131022 AMS131022 ACW131022 TA131022 JE131022 K130936 WVQ65486 WLU65486 WBY65486 VSC65486 VIG65486 UYK65486 UOO65486 UES65486 TUW65486 TLA65486 TBE65486 SRI65486 SHM65486 RXQ65486 RNU65486 RDY65486 QUC65486 QKG65486 QAK65486 PQO65486 PGS65486 OWW65486 ONA65486 ODE65486 NTI65486 NJM65486 MZQ65486 MPU65486 MFY65486 LWC65486 LMG65486 LCK65486 KSO65486 KIS65486 JYW65486 JPA65486 JFE65486 IVI65486 ILM65486 IBQ65486 HRU65486 HHY65486 GYC65486 GOG65486 GEK65486 FUO65486 FKS65486 FAW65486 ERA65486 EHE65486 DXI65486 DNM65486 DDQ65486 CTU65486 CJY65486 CAC65486 BQG65486 BGK65486 AWO65486 AMS65486 ACW65486 TA65486 JE65486 WVQ5 WLU5 WBY5 VSC5 VIG5 UYK5 UOO5 UES5 TUW5 TLA5 TBE5 SRI5 SHM5 RXQ5 RNU5 RDY5 QUC5 QKG5 QAK5 PQO5 PGS5 OWW5 ONA5 ODE5 NTI5 NJM5 MZQ5 MPU5 MFY5 LWC5 LMG5 LCK5 KSO5 KIS5 JYW5 JPA5 JFE5 IVI5 ILM5 IBQ5 HRU5 HHY5 GYC5 GOG5 GEK5 FUO5 FKS5 FAW5 ERA5 EHE5 DXI5 DNM5 DDQ5 CTU5 CJY5 CAC5 BQG5 BGK5 AWO5 AMS5 ACW5 TA5 JE5 K11" xr:uid="{4C657EDB-6AD1-47DE-9FF5-5CFF74BABABB}">
      <formula1>$M$11:$M$21</formula1>
    </dataValidation>
    <dataValidation type="list" allowBlank="1" showInputMessage="1" showErrorMessage="1" sqref="K65404 WVQ982994 WLU982994 WBY982994 VSC982994 VIG982994 UYK982994 UOO982994 UES982994 TUW982994 TLA982994 TBE982994 SRI982994 SHM982994 RXQ982994 RNU982994 RDY982994 QUC982994 QKG982994 QAK982994 PQO982994 PGS982994 OWW982994 ONA982994 ODE982994 NTI982994 NJM982994 MZQ982994 MPU982994 MFY982994 LWC982994 LMG982994 LCK982994 KSO982994 KIS982994 JYW982994 JPA982994 JFE982994 IVI982994 ILM982994 IBQ982994 HRU982994 HHY982994 GYC982994 GOG982994 GEK982994 FUO982994 FKS982994 FAW982994 ERA982994 EHE982994 DXI982994 DNM982994 DDQ982994 CTU982994 CJY982994 CAC982994 BQG982994 BGK982994 AWO982994 AMS982994 ACW982994 TA982994 JE982994 K982908 WVQ917458 WLU917458 WBY917458 VSC917458 VIG917458 UYK917458 UOO917458 UES917458 TUW917458 TLA917458 TBE917458 SRI917458 SHM917458 RXQ917458 RNU917458 RDY917458 QUC917458 QKG917458 QAK917458 PQO917458 PGS917458 OWW917458 ONA917458 ODE917458 NTI917458 NJM917458 MZQ917458 MPU917458 MFY917458 LWC917458 LMG917458 LCK917458 KSO917458 KIS917458 JYW917458 JPA917458 JFE917458 IVI917458 ILM917458 IBQ917458 HRU917458 HHY917458 GYC917458 GOG917458 GEK917458 FUO917458 FKS917458 FAW917458 ERA917458 EHE917458 DXI917458 DNM917458 DDQ917458 CTU917458 CJY917458 CAC917458 BQG917458 BGK917458 AWO917458 AMS917458 ACW917458 TA917458 JE917458 K917372 WVQ851922 WLU851922 WBY851922 VSC851922 VIG851922 UYK851922 UOO851922 UES851922 TUW851922 TLA851922 TBE851922 SRI851922 SHM851922 RXQ851922 RNU851922 RDY851922 QUC851922 QKG851922 QAK851922 PQO851922 PGS851922 OWW851922 ONA851922 ODE851922 NTI851922 NJM851922 MZQ851922 MPU851922 MFY851922 LWC851922 LMG851922 LCK851922 KSO851922 KIS851922 JYW851922 JPA851922 JFE851922 IVI851922 ILM851922 IBQ851922 HRU851922 HHY851922 GYC851922 GOG851922 GEK851922 FUO851922 FKS851922 FAW851922 ERA851922 EHE851922 DXI851922 DNM851922 DDQ851922 CTU851922 CJY851922 CAC851922 BQG851922 BGK851922 AWO851922 AMS851922 ACW851922 TA851922 JE851922 K851836 WVQ786386 WLU786386 WBY786386 VSC786386 VIG786386 UYK786386 UOO786386 UES786386 TUW786386 TLA786386 TBE786386 SRI786386 SHM786386 RXQ786386 RNU786386 RDY786386 QUC786386 QKG786386 QAK786386 PQO786386 PGS786386 OWW786386 ONA786386 ODE786386 NTI786386 NJM786386 MZQ786386 MPU786386 MFY786386 LWC786386 LMG786386 LCK786386 KSO786386 KIS786386 JYW786386 JPA786386 JFE786386 IVI786386 ILM786386 IBQ786386 HRU786386 HHY786386 GYC786386 GOG786386 GEK786386 FUO786386 FKS786386 FAW786386 ERA786386 EHE786386 DXI786386 DNM786386 DDQ786386 CTU786386 CJY786386 CAC786386 BQG786386 BGK786386 AWO786386 AMS786386 ACW786386 TA786386 JE786386 K786300 WVQ720850 WLU720850 WBY720850 VSC720850 VIG720850 UYK720850 UOO720850 UES720850 TUW720850 TLA720850 TBE720850 SRI720850 SHM720850 RXQ720850 RNU720850 RDY720850 QUC720850 QKG720850 QAK720850 PQO720850 PGS720850 OWW720850 ONA720850 ODE720850 NTI720850 NJM720850 MZQ720850 MPU720850 MFY720850 LWC720850 LMG720850 LCK720850 KSO720850 KIS720850 JYW720850 JPA720850 JFE720850 IVI720850 ILM720850 IBQ720850 HRU720850 HHY720850 GYC720850 GOG720850 GEK720850 FUO720850 FKS720850 FAW720850 ERA720850 EHE720850 DXI720850 DNM720850 DDQ720850 CTU720850 CJY720850 CAC720850 BQG720850 BGK720850 AWO720850 AMS720850 ACW720850 TA720850 JE720850 K720764 WVQ655314 WLU655314 WBY655314 VSC655314 VIG655314 UYK655314 UOO655314 UES655314 TUW655314 TLA655314 TBE655314 SRI655314 SHM655314 RXQ655314 RNU655314 RDY655314 QUC655314 QKG655314 QAK655314 PQO655314 PGS655314 OWW655314 ONA655314 ODE655314 NTI655314 NJM655314 MZQ655314 MPU655314 MFY655314 LWC655314 LMG655314 LCK655314 KSO655314 KIS655314 JYW655314 JPA655314 JFE655314 IVI655314 ILM655314 IBQ655314 HRU655314 HHY655314 GYC655314 GOG655314 GEK655314 FUO655314 FKS655314 FAW655314 ERA655314 EHE655314 DXI655314 DNM655314 DDQ655314 CTU655314 CJY655314 CAC655314 BQG655314 BGK655314 AWO655314 AMS655314 ACW655314 TA655314 JE655314 K655228 WVQ589778 WLU589778 WBY589778 VSC589778 VIG589778 UYK589778 UOO589778 UES589778 TUW589778 TLA589778 TBE589778 SRI589778 SHM589778 RXQ589778 RNU589778 RDY589778 QUC589778 QKG589778 QAK589778 PQO589778 PGS589778 OWW589778 ONA589778 ODE589778 NTI589778 NJM589778 MZQ589778 MPU589778 MFY589778 LWC589778 LMG589778 LCK589778 KSO589778 KIS589778 JYW589778 JPA589778 JFE589778 IVI589778 ILM589778 IBQ589778 HRU589778 HHY589778 GYC589778 GOG589778 GEK589778 FUO589778 FKS589778 FAW589778 ERA589778 EHE589778 DXI589778 DNM589778 DDQ589778 CTU589778 CJY589778 CAC589778 BQG589778 BGK589778 AWO589778 AMS589778 ACW589778 TA589778 JE589778 K589692 WVQ524242 WLU524242 WBY524242 VSC524242 VIG524242 UYK524242 UOO524242 UES524242 TUW524242 TLA524242 TBE524242 SRI524242 SHM524242 RXQ524242 RNU524242 RDY524242 QUC524242 QKG524242 QAK524242 PQO524242 PGS524242 OWW524242 ONA524242 ODE524242 NTI524242 NJM524242 MZQ524242 MPU524242 MFY524242 LWC524242 LMG524242 LCK524242 KSO524242 KIS524242 JYW524242 JPA524242 JFE524242 IVI524242 ILM524242 IBQ524242 HRU524242 HHY524242 GYC524242 GOG524242 GEK524242 FUO524242 FKS524242 FAW524242 ERA524242 EHE524242 DXI524242 DNM524242 DDQ524242 CTU524242 CJY524242 CAC524242 BQG524242 BGK524242 AWO524242 AMS524242 ACW524242 TA524242 JE524242 K524156 WVQ458706 WLU458706 WBY458706 VSC458706 VIG458706 UYK458706 UOO458706 UES458706 TUW458706 TLA458706 TBE458706 SRI458706 SHM458706 RXQ458706 RNU458706 RDY458706 QUC458706 QKG458706 QAK458706 PQO458706 PGS458706 OWW458706 ONA458706 ODE458706 NTI458706 NJM458706 MZQ458706 MPU458706 MFY458706 LWC458706 LMG458706 LCK458706 KSO458706 KIS458706 JYW458706 JPA458706 JFE458706 IVI458706 ILM458706 IBQ458706 HRU458706 HHY458706 GYC458706 GOG458706 GEK458706 FUO458706 FKS458706 FAW458706 ERA458706 EHE458706 DXI458706 DNM458706 DDQ458706 CTU458706 CJY458706 CAC458706 BQG458706 BGK458706 AWO458706 AMS458706 ACW458706 TA458706 JE458706 K458620 WVQ393170 WLU393170 WBY393170 VSC393170 VIG393170 UYK393170 UOO393170 UES393170 TUW393170 TLA393170 TBE393170 SRI393170 SHM393170 RXQ393170 RNU393170 RDY393170 QUC393170 QKG393170 QAK393170 PQO393170 PGS393170 OWW393170 ONA393170 ODE393170 NTI393170 NJM393170 MZQ393170 MPU393170 MFY393170 LWC393170 LMG393170 LCK393170 KSO393170 KIS393170 JYW393170 JPA393170 JFE393170 IVI393170 ILM393170 IBQ393170 HRU393170 HHY393170 GYC393170 GOG393170 GEK393170 FUO393170 FKS393170 FAW393170 ERA393170 EHE393170 DXI393170 DNM393170 DDQ393170 CTU393170 CJY393170 CAC393170 BQG393170 BGK393170 AWO393170 AMS393170 ACW393170 TA393170 JE393170 K393084 WVQ327634 WLU327634 WBY327634 VSC327634 VIG327634 UYK327634 UOO327634 UES327634 TUW327634 TLA327634 TBE327634 SRI327634 SHM327634 RXQ327634 RNU327634 RDY327634 QUC327634 QKG327634 QAK327634 PQO327634 PGS327634 OWW327634 ONA327634 ODE327634 NTI327634 NJM327634 MZQ327634 MPU327634 MFY327634 LWC327634 LMG327634 LCK327634 KSO327634 KIS327634 JYW327634 JPA327634 JFE327634 IVI327634 ILM327634 IBQ327634 HRU327634 HHY327634 GYC327634 GOG327634 GEK327634 FUO327634 FKS327634 FAW327634 ERA327634 EHE327634 DXI327634 DNM327634 DDQ327634 CTU327634 CJY327634 CAC327634 BQG327634 BGK327634 AWO327634 AMS327634 ACW327634 TA327634 JE327634 K327548 WVQ262098 WLU262098 WBY262098 VSC262098 VIG262098 UYK262098 UOO262098 UES262098 TUW262098 TLA262098 TBE262098 SRI262098 SHM262098 RXQ262098 RNU262098 RDY262098 QUC262098 QKG262098 QAK262098 PQO262098 PGS262098 OWW262098 ONA262098 ODE262098 NTI262098 NJM262098 MZQ262098 MPU262098 MFY262098 LWC262098 LMG262098 LCK262098 KSO262098 KIS262098 JYW262098 JPA262098 JFE262098 IVI262098 ILM262098 IBQ262098 HRU262098 HHY262098 GYC262098 GOG262098 GEK262098 FUO262098 FKS262098 FAW262098 ERA262098 EHE262098 DXI262098 DNM262098 DDQ262098 CTU262098 CJY262098 CAC262098 BQG262098 BGK262098 AWO262098 AMS262098 ACW262098 TA262098 JE262098 K262012 WVQ196562 WLU196562 WBY196562 VSC196562 VIG196562 UYK196562 UOO196562 UES196562 TUW196562 TLA196562 TBE196562 SRI196562 SHM196562 RXQ196562 RNU196562 RDY196562 QUC196562 QKG196562 QAK196562 PQO196562 PGS196562 OWW196562 ONA196562 ODE196562 NTI196562 NJM196562 MZQ196562 MPU196562 MFY196562 LWC196562 LMG196562 LCK196562 KSO196562 KIS196562 JYW196562 JPA196562 JFE196562 IVI196562 ILM196562 IBQ196562 HRU196562 HHY196562 GYC196562 GOG196562 GEK196562 FUO196562 FKS196562 FAW196562 ERA196562 EHE196562 DXI196562 DNM196562 DDQ196562 CTU196562 CJY196562 CAC196562 BQG196562 BGK196562 AWO196562 AMS196562 ACW196562 TA196562 JE196562 K196476 WVQ131026 WLU131026 WBY131026 VSC131026 VIG131026 UYK131026 UOO131026 UES131026 TUW131026 TLA131026 TBE131026 SRI131026 SHM131026 RXQ131026 RNU131026 RDY131026 QUC131026 QKG131026 QAK131026 PQO131026 PGS131026 OWW131026 ONA131026 ODE131026 NTI131026 NJM131026 MZQ131026 MPU131026 MFY131026 LWC131026 LMG131026 LCK131026 KSO131026 KIS131026 JYW131026 JPA131026 JFE131026 IVI131026 ILM131026 IBQ131026 HRU131026 HHY131026 GYC131026 GOG131026 GEK131026 FUO131026 FKS131026 FAW131026 ERA131026 EHE131026 DXI131026 DNM131026 DDQ131026 CTU131026 CJY131026 CAC131026 BQG131026 BGK131026 AWO131026 AMS131026 ACW131026 TA131026 JE131026 K130940 WVQ65490 WLU65490 WBY65490 VSC65490 VIG65490 UYK65490 UOO65490 UES65490 TUW65490 TLA65490 TBE65490 SRI65490 SHM65490 RXQ65490 RNU65490 RDY65490 QUC65490 QKG65490 QAK65490 PQO65490 PGS65490 OWW65490 ONA65490 ODE65490 NTI65490 NJM65490 MZQ65490 MPU65490 MFY65490 LWC65490 LMG65490 LCK65490 KSO65490 KIS65490 JYW65490 JPA65490 JFE65490 IVI65490 ILM65490 IBQ65490 HRU65490 HHY65490 GYC65490 GOG65490 GEK65490 FUO65490 FKS65490 FAW65490 ERA65490 EHE65490 DXI65490 DNM65490 DDQ65490 CTU65490 CJY65490 CAC65490 BQG65490 BGK65490 AWO65490 AMS65490 ACW65490 TA65490 JE65490 WVQ9 WLU9 WBY9 VSC9 VIG9 UYK9 UOO9 UES9 TUW9 TLA9 TBE9 SRI9 SHM9 RXQ9 RNU9 RDY9 QUC9 QKG9 QAK9 PQO9 PGS9 OWW9 ONA9 ODE9 NTI9 NJM9 MZQ9 MPU9 MFY9 LWC9 LMG9 LCK9 KSO9 KIS9 JYW9 JPA9 JFE9 IVI9 ILM9 IBQ9 HRU9 HHY9 GYC9 GOG9 GEK9 FUO9 FKS9 FAW9 ERA9 EHE9 DXI9 DNM9 DDQ9 CTU9 CJY9 CAC9 BQG9 BGK9 AWO9 AMS9 ACW9 TA9 JE9" xr:uid="{5DA6E3E6-EB00-4EFE-A9BA-E8C40DB23D3E}">
      <formula1>$N$11:$N$21</formula1>
    </dataValidation>
    <dataValidation type="list" allowBlank="1" showInputMessage="1" showErrorMessage="1" sqref="WVQ982989 WLU982989 WBY982989 VSC982989 VIG982989 UYK982989 UOO982989 UES982989 TUW982989 TLA982989 TBE982989 SRI982989 SHM982989 RXQ982989 RNU982989 RDY982989 QUC982989 QKG982989 QAK982989 PQO982989 PGS982989 OWW982989 ONA982989 ODE982989 NTI982989 NJM982989 MZQ982989 MPU982989 MFY982989 LWC982989 LMG982989 LCK982989 KSO982989 KIS982989 JYW982989 JPA982989 JFE982989 IVI982989 ILM982989 IBQ982989 HRU982989 HHY982989 GYC982989 GOG982989 GEK982989 FUO982989 FKS982989 FAW982989 ERA982989 EHE982989 DXI982989 DNM982989 DDQ982989 CTU982989 CJY982989 CAC982989 BQG982989 BGK982989 AWO982989 AMS982989 ACW982989 TA982989 JE982989 K982903 WVQ917453 WLU917453 WBY917453 VSC917453 VIG917453 UYK917453 UOO917453 UES917453 TUW917453 TLA917453 TBE917453 SRI917453 SHM917453 RXQ917453 RNU917453 RDY917453 QUC917453 QKG917453 QAK917453 PQO917453 PGS917453 OWW917453 ONA917453 ODE917453 NTI917453 NJM917453 MZQ917453 MPU917453 MFY917453 LWC917453 LMG917453 LCK917453 KSO917453 KIS917453 JYW917453 JPA917453 JFE917453 IVI917453 ILM917453 IBQ917453 HRU917453 HHY917453 GYC917453 GOG917453 GEK917453 FUO917453 FKS917453 FAW917453 ERA917453 EHE917453 DXI917453 DNM917453 DDQ917453 CTU917453 CJY917453 CAC917453 BQG917453 BGK917453 AWO917453 AMS917453 ACW917453 TA917453 JE917453 K917367 WVQ851917 WLU851917 WBY851917 VSC851917 VIG851917 UYK851917 UOO851917 UES851917 TUW851917 TLA851917 TBE851917 SRI851917 SHM851917 RXQ851917 RNU851917 RDY851917 QUC851917 QKG851917 QAK851917 PQO851917 PGS851917 OWW851917 ONA851917 ODE851917 NTI851917 NJM851917 MZQ851917 MPU851917 MFY851917 LWC851917 LMG851917 LCK851917 KSO851917 KIS851917 JYW851917 JPA851917 JFE851917 IVI851917 ILM851917 IBQ851917 HRU851917 HHY851917 GYC851917 GOG851917 GEK851917 FUO851917 FKS851917 FAW851917 ERA851917 EHE851917 DXI851917 DNM851917 DDQ851917 CTU851917 CJY851917 CAC851917 BQG851917 BGK851917 AWO851917 AMS851917 ACW851917 TA851917 JE851917 K851831 WVQ786381 WLU786381 WBY786381 VSC786381 VIG786381 UYK786381 UOO786381 UES786381 TUW786381 TLA786381 TBE786381 SRI786381 SHM786381 RXQ786381 RNU786381 RDY786381 QUC786381 QKG786381 QAK786381 PQO786381 PGS786381 OWW786381 ONA786381 ODE786381 NTI786381 NJM786381 MZQ786381 MPU786381 MFY786381 LWC786381 LMG786381 LCK786381 KSO786381 KIS786381 JYW786381 JPA786381 JFE786381 IVI786381 ILM786381 IBQ786381 HRU786381 HHY786381 GYC786381 GOG786381 GEK786381 FUO786381 FKS786381 FAW786381 ERA786381 EHE786381 DXI786381 DNM786381 DDQ786381 CTU786381 CJY786381 CAC786381 BQG786381 BGK786381 AWO786381 AMS786381 ACW786381 TA786381 JE786381 K786295 WVQ720845 WLU720845 WBY720845 VSC720845 VIG720845 UYK720845 UOO720845 UES720845 TUW720845 TLA720845 TBE720845 SRI720845 SHM720845 RXQ720845 RNU720845 RDY720845 QUC720845 QKG720845 QAK720845 PQO720845 PGS720845 OWW720845 ONA720845 ODE720845 NTI720845 NJM720845 MZQ720845 MPU720845 MFY720845 LWC720845 LMG720845 LCK720845 KSO720845 KIS720845 JYW720845 JPA720845 JFE720845 IVI720845 ILM720845 IBQ720845 HRU720845 HHY720845 GYC720845 GOG720845 GEK720845 FUO720845 FKS720845 FAW720845 ERA720845 EHE720845 DXI720845 DNM720845 DDQ720845 CTU720845 CJY720845 CAC720845 BQG720845 BGK720845 AWO720845 AMS720845 ACW720845 TA720845 JE720845 K720759 WVQ655309 WLU655309 WBY655309 VSC655309 VIG655309 UYK655309 UOO655309 UES655309 TUW655309 TLA655309 TBE655309 SRI655309 SHM655309 RXQ655309 RNU655309 RDY655309 QUC655309 QKG655309 QAK655309 PQO655309 PGS655309 OWW655309 ONA655309 ODE655309 NTI655309 NJM655309 MZQ655309 MPU655309 MFY655309 LWC655309 LMG655309 LCK655309 KSO655309 KIS655309 JYW655309 JPA655309 JFE655309 IVI655309 ILM655309 IBQ655309 HRU655309 HHY655309 GYC655309 GOG655309 GEK655309 FUO655309 FKS655309 FAW655309 ERA655309 EHE655309 DXI655309 DNM655309 DDQ655309 CTU655309 CJY655309 CAC655309 BQG655309 BGK655309 AWO655309 AMS655309 ACW655309 TA655309 JE655309 K655223 WVQ589773 WLU589773 WBY589773 VSC589773 VIG589773 UYK589773 UOO589773 UES589773 TUW589773 TLA589773 TBE589773 SRI589773 SHM589773 RXQ589773 RNU589773 RDY589773 QUC589773 QKG589773 QAK589773 PQO589773 PGS589773 OWW589773 ONA589773 ODE589773 NTI589773 NJM589773 MZQ589773 MPU589773 MFY589773 LWC589773 LMG589773 LCK589773 KSO589773 KIS589773 JYW589773 JPA589773 JFE589773 IVI589773 ILM589773 IBQ589773 HRU589773 HHY589773 GYC589773 GOG589773 GEK589773 FUO589773 FKS589773 FAW589773 ERA589773 EHE589773 DXI589773 DNM589773 DDQ589773 CTU589773 CJY589773 CAC589773 BQG589773 BGK589773 AWO589773 AMS589773 ACW589773 TA589773 JE589773 K589687 WVQ524237 WLU524237 WBY524237 VSC524237 VIG524237 UYK524237 UOO524237 UES524237 TUW524237 TLA524237 TBE524237 SRI524237 SHM524237 RXQ524237 RNU524237 RDY524237 QUC524237 QKG524237 QAK524237 PQO524237 PGS524237 OWW524237 ONA524237 ODE524237 NTI524237 NJM524237 MZQ524237 MPU524237 MFY524237 LWC524237 LMG524237 LCK524237 KSO524237 KIS524237 JYW524237 JPA524237 JFE524237 IVI524237 ILM524237 IBQ524237 HRU524237 HHY524237 GYC524237 GOG524237 GEK524237 FUO524237 FKS524237 FAW524237 ERA524237 EHE524237 DXI524237 DNM524237 DDQ524237 CTU524237 CJY524237 CAC524237 BQG524237 BGK524237 AWO524237 AMS524237 ACW524237 TA524237 JE524237 K524151 WVQ458701 WLU458701 WBY458701 VSC458701 VIG458701 UYK458701 UOO458701 UES458701 TUW458701 TLA458701 TBE458701 SRI458701 SHM458701 RXQ458701 RNU458701 RDY458701 QUC458701 QKG458701 QAK458701 PQO458701 PGS458701 OWW458701 ONA458701 ODE458701 NTI458701 NJM458701 MZQ458701 MPU458701 MFY458701 LWC458701 LMG458701 LCK458701 KSO458701 KIS458701 JYW458701 JPA458701 JFE458701 IVI458701 ILM458701 IBQ458701 HRU458701 HHY458701 GYC458701 GOG458701 GEK458701 FUO458701 FKS458701 FAW458701 ERA458701 EHE458701 DXI458701 DNM458701 DDQ458701 CTU458701 CJY458701 CAC458701 BQG458701 BGK458701 AWO458701 AMS458701 ACW458701 TA458701 JE458701 K458615 WVQ393165 WLU393165 WBY393165 VSC393165 VIG393165 UYK393165 UOO393165 UES393165 TUW393165 TLA393165 TBE393165 SRI393165 SHM393165 RXQ393165 RNU393165 RDY393165 QUC393165 QKG393165 QAK393165 PQO393165 PGS393165 OWW393165 ONA393165 ODE393165 NTI393165 NJM393165 MZQ393165 MPU393165 MFY393165 LWC393165 LMG393165 LCK393165 KSO393165 KIS393165 JYW393165 JPA393165 JFE393165 IVI393165 ILM393165 IBQ393165 HRU393165 HHY393165 GYC393165 GOG393165 GEK393165 FUO393165 FKS393165 FAW393165 ERA393165 EHE393165 DXI393165 DNM393165 DDQ393165 CTU393165 CJY393165 CAC393165 BQG393165 BGK393165 AWO393165 AMS393165 ACW393165 TA393165 JE393165 K393079 WVQ327629 WLU327629 WBY327629 VSC327629 VIG327629 UYK327629 UOO327629 UES327629 TUW327629 TLA327629 TBE327629 SRI327629 SHM327629 RXQ327629 RNU327629 RDY327629 QUC327629 QKG327629 QAK327629 PQO327629 PGS327629 OWW327629 ONA327629 ODE327629 NTI327629 NJM327629 MZQ327629 MPU327629 MFY327629 LWC327629 LMG327629 LCK327629 KSO327629 KIS327629 JYW327629 JPA327629 JFE327629 IVI327629 ILM327629 IBQ327629 HRU327629 HHY327629 GYC327629 GOG327629 GEK327629 FUO327629 FKS327629 FAW327629 ERA327629 EHE327629 DXI327629 DNM327629 DDQ327629 CTU327629 CJY327629 CAC327629 BQG327629 BGK327629 AWO327629 AMS327629 ACW327629 TA327629 JE327629 K327543 WVQ262093 WLU262093 WBY262093 VSC262093 VIG262093 UYK262093 UOO262093 UES262093 TUW262093 TLA262093 TBE262093 SRI262093 SHM262093 RXQ262093 RNU262093 RDY262093 QUC262093 QKG262093 QAK262093 PQO262093 PGS262093 OWW262093 ONA262093 ODE262093 NTI262093 NJM262093 MZQ262093 MPU262093 MFY262093 LWC262093 LMG262093 LCK262093 KSO262093 KIS262093 JYW262093 JPA262093 JFE262093 IVI262093 ILM262093 IBQ262093 HRU262093 HHY262093 GYC262093 GOG262093 GEK262093 FUO262093 FKS262093 FAW262093 ERA262093 EHE262093 DXI262093 DNM262093 DDQ262093 CTU262093 CJY262093 CAC262093 BQG262093 BGK262093 AWO262093 AMS262093 ACW262093 TA262093 JE262093 K262007 WVQ196557 WLU196557 WBY196557 VSC196557 VIG196557 UYK196557 UOO196557 UES196557 TUW196557 TLA196557 TBE196557 SRI196557 SHM196557 RXQ196557 RNU196557 RDY196557 QUC196557 QKG196557 QAK196557 PQO196557 PGS196557 OWW196557 ONA196557 ODE196557 NTI196557 NJM196557 MZQ196557 MPU196557 MFY196557 LWC196557 LMG196557 LCK196557 KSO196557 KIS196557 JYW196557 JPA196557 JFE196557 IVI196557 ILM196557 IBQ196557 HRU196557 HHY196557 GYC196557 GOG196557 GEK196557 FUO196557 FKS196557 FAW196557 ERA196557 EHE196557 DXI196557 DNM196557 DDQ196557 CTU196557 CJY196557 CAC196557 BQG196557 BGK196557 AWO196557 AMS196557 ACW196557 TA196557 JE196557 K196471 WVQ131021 WLU131021 WBY131021 VSC131021 VIG131021 UYK131021 UOO131021 UES131021 TUW131021 TLA131021 TBE131021 SRI131021 SHM131021 RXQ131021 RNU131021 RDY131021 QUC131021 QKG131021 QAK131021 PQO131021 PGS131021 OWW131021 ONA131021 ODE131021 NTI131021 NJM131021 MZQ131021 MPU131021 MFY131021 LWC131021 LMG131021 LCK131021 KSO131021 KIS131021 JYW131021 JPA131021 JFE131021 IVI131021 ILM131021 IBQ131021 HRU131021 HHY131021 GYC131021 GOG131021 GEK131021 FUO131021 FKS131021 FAW131021 ERA131021 EHE131021 DXI131021 DNM131021 DDQ131021 CTU131021 CJY131021 CAC131021 BQG131021 BGK131021 AWO131021 AMS131021 ACW131021 TA131021 JE131021 K130935 WVQ65485 WLU65485 WBY65485 VSC65485 VIG65485 UYK65485 UOO65485 UES65485 TUW65485 TLA65485 TBE65485 SRI65485 SHM65485 RXQ65485 RNU65485 RDY65485 QUC65485 QKG65485 QAK65485 PQO65485 PGS65485 OWW65485 ONA65485 ODE65485 NTI65485 NJM65485 MZQ65485 MPU65485 MFY65485 LWC65485 LMG65485 LCK65485 KSO65485 KIS65485 JYW65485 JPA65485 JFE65485 IVI65485 ILM65485 IBQ65485 HRU65485 HHY65485 GYC65485 GOG65485 GEK65485 FUO65485 FKS65485 FAW65485 ERA65485 EHE65485 DXI65485 DNM65485 DDQ65485 CTU65485 CJY65485 CAC65485 BQG65485 BGK65485 AWO65485 AMS65485 ACW65485 TA65485 JE65485 K65399" xr:uid="{66F45C17-C4A9-4265-A143-80BC942162BE}">
      <formula1>$N$9:$N$9</formula1>
    </dataValidation>
    <dataValidation type="list" allowBlank="1" showInputMessage="1" showErrorMessage="1" sqref="K18 WVQ982998 WLU982998 WBY982998 VSC982998 VIG982998 UYK982998 UOO982998 UES982998 TUW982998 TLA982998 TBE982998 SRI982998 SHM982998 RXQ982998 RNU982998 RDY982998 QUC982998 QKG982998 QAK982998 PQO982998 PGS982998 OWW982998 ONA982998 ODE982998 NTI982998 NJM982998 MZQ982998 MPU982998 MFY982998 LWC982998 LMG982998 LCK982998 KSO982998 KIS982998 JYW982998 JPA982998 JFE982998 IVI982998 ILM982998 IBQ982998 HRU982998 HHY982998 GYC982998 GOG982998 GEK982998 FUO982998 FKS982998 FAW982998 ERA982998 EHE982998 DXI982998 DNM982998 DDQ982998 CTU982998 CJY982998 CAC982998 BQG982998 BGK982998 AWO982998 AMS982998 ACW982998 TA982998 JE982998 K982912 WVQ917462 WLU917462 WBY917462 VSC917462 VIG917462 UYK917462 UOO917462 UES917462 TUW917462 TLA917462 TBE917462 SRI917462 SHM917462 RXQ917462 RNU917462 RDY917462 QUC917462 QKG917462 QAK917462 PQO917462 PGS917462 OWW917462 ONA917462 ODE917462 NTI917462 NJM917462 MZQ917462 MPU917462 MFY917462 LWC917462 LMG917462 LCK917462 KSO917462 KIS917462 JYW917462 JPA917462 JFE917462 IVI917462 ILM917462 IBQ917462 HRU917462 HHY917462 GYC917462 GOG917462 GEK917462 FUO917462 FKS917462 FAW917462 ERA917462 EHE917462 DXI917462 DNM917462 DDQ917462 CTU917462 CJY917462 CAC917462 BQG917462 BGK917462 AWO917462 AMS917462 ACW917462 TA917462 JE917462 K917376 WVQ851926 WLU851926 WBY851926 VSC851926 VIG851926 UYK851926 UOO851926 UES851926 TUW851926 TLA851926 TBE851926 SRI851926 SHM851926 RXQ851926 RNU851926 RDY851926 QUC851926 QKG851926 QAK851926 PQO851926 PGS851926 OWW851926 ONA851926 ODE851926 NTI851926 NJM851926 MZQ851926 MPU851926 MFY851926 LWC851926 LMG851926 LCK851926 KSO851926 KIS851926 JYW851926 JPA851926 JFE851926 IVI851926 ILM851926 IBQ851926 HRU851926 HHY851926 GYC851926 GOG851926 GEK851926 FUO851926 FKS851926 FAW851926 ERA851926 EHE851926 DXI851926 DNM851926 DDQ851926 CTU851926 CJY851926 CAC851926 BQG851926 BGK851926 AWO851926 AMS851926 ACW851926 TA851926 JE851926 K851840 WVQ786390 WLU786390 WBY786390 VSC786390 VIG786390 UYK786390 UOO786390 UES786390 TUW786390 TLA786390 TBE786390 SRI786390 SHM786390 RXQ786390 RNU786390 RDY786390 QUC786390 QKG786390 QAK786390 PQO786390 PGS786390 OWW786390 ONA786390 ODE786390 NTI786390 NJM786390 MZQ786390 MPU786390 MFY786390 LWC786390 LMG786390 LCK786390 KSO786390 KIS786390 JYW786390 JPA786390 JFE786390 IVI786390 ILM786390 IBQ786390 HRU786390 HHY786390 GYC786390 GOG786390 GEK786390 FUO786390 FKS786390 FAW786390 ERA786390 EHE786390 DXI786390 DNM786390 DDQ786390 CTU786390 CJY786390 CAC786390 BQG786390 BGK786390 AWO786390 AMS786390 ACW786390 TA786390 JE786390 K786304 WVQ720854 WLU720854 WBY720854 VSC720854 VIG720854 UYK720854 UOO720854 UES720854 TUW720854 TLA720854 TBE720854 SRI720854 SHM720854 RXQ720854 RNU720854 RDY720854 QUC720854 QKG720854 QAK720854 PQO720854 PGS720854 OWW720854 ONA720854 ODE720854 NTI720854 NJM720854 MZQ720854 MPU720854 MFY720854 LWC720854 LMG720854 LCK720854 KSO720854 KIS720854 JYW720854 JPA720854 JFE720854 IVI720854 ILM720854 IBQ720854 HRU720854 HHY720854 GYC720854 GOG720854 GEK720854 FUO720854 FKS720854 FAW720854 ERA720854 EHE720854 DXI720854 DNM720854 DDQ720854 CTU720854 CJY720854 CAC720854 BQG720854 BGK720854 AWO720854 AMS720854 ACW720854 TA720854 JE720854 K720768 WVQ655318 WLU655318 WBY655318 VSC655318 VIG655318 UYK655318 UOO655318 UES655318 TUW655318 TLA655318 TBE655318 SRI655318 SHM655318 RXQ655318 RNU655318 RDY655318 QUC655318 QKG655318 QAK655318 PQO655318 PGS655318 OWW655318 ONA655318 ODE655318 NTI655318 NJM655318 MZQ655318 MPU655318 MFY655318 LWC655318 LMG655318 LCK655318 KSO655318 KIS655318 JYW655318 JPA655318 JFE655318 IVI655318 ILM655318 IBQ655318 HRU655318 HHY655318 GYC655318 GOG655318 GEK655318 FUO655318 FKS655318 FAW655318 ERA655318 EHE655318 DXI655318 DNM655318 DDQ655318 CTU655318 CJY655318 CAC655318 BQG655318 BGK655318 AWO655318 AMS655318 ACW655318 TA655318 JE655318 K655232 WVQ589782 WLU589782 WBY589782 VSC589782 VIG589782 UYK589782 UOO589782 UES589782 TUW589782 TLA589782 TBE589782 SRI589782 SHM589782 RXQ589782 RNU589782 RDY589782 QUC589782 QKG589782 QAK589782 PQO589782 PGS589782 OWW589782 ONA589782 ODE589782 NTI589782 NJM589782 MZQ589782 MPU589782 MFY589782 LWC589782 LMG589782 LCK589782 KSO589782 KIS589782 JYW589782 JPA589782 JFE589782 IVI589782 ILM589782 IBQ589782 HRU589782 HHY589782 GYC589782 GOG589782 GEK589782 FUO589782 FKS589782 FAW589782 ERA589782 EHE589782 DXI589782 DNM589782 DDQ589782 CTU589782 CJY589782 CAC589782 BQG589782 BGK589782 AWO589782 AMS589782 ACW589782 TA589782 JE589782 K589696 WVQ524246 WLU524246 WBY524246 VSC524246 VIG524246 UYK524246 UOO524246 UES524246 TUW524246 TLA524246 TBE524246 SRI524246 SHM524246 RXQ524246 RNU524246 RDY524246 QUC524246 QKG524246 QAK524246 PQO524246 PGS524246 OWW524246 ONA524246 ODE524246 NTI524246 NJM524246 MZQ524246 MPU524246 MFY524246 LWC524246 LMG524246 LCK524246 KSO524246 KIS524246 JYW524246 JPA524246 JFE524246 IVI524246 ILM524246 IBQ524246 HRU524246 HHY524246 GYC524246 GOG524246 GEK524246 FUO524246 FKS524246 FAW524246 ERA524246 EHE524246 DXI524246 DNM524246 DDQ524246 CTU524246 CJY524246 CAC524246 BQG524246 BGK524246 AWO524246 AMS524246 ACW524246 TA524246 JE524246 K524160 WVQ458710 WLU458710 WBY458710 VSC458710 VIG458710 UYK458710 UOO458710 UES458710 TUW458710 TLA458710 TBE458710 SRI458710 SHM458710 RXQ458710 RNU458710 RDY458710 QUC458710 QKG458710 QAK458710 PQO458710 PGS458710 OWW458710 ONA458710 ODE458710 NTI458710 NJM458710 MZQ458710 MPU458710 MFY458710 LWC458710 LMG458710 LCK458710 KSO458710 KIS458710 JYW458710 JPA458710 JFE458710 IVI458710 ILM458710 IBQ458710 HRU458710 HHY458710 GYC458710 GOG458710 GEK458710 FUO458710 FKS458710 FAW458710 ERA458710 EHE458710 DXI458710 DNM458710 DDQ458710 CTU458710 CJY458710 CAC458710 BQG458710 BGK458710 AWO458710 AMS458710 ACW458710 TA458710 JE458710 K458624 WVQ393174 WLU393174 WBY393174 VSC393174 VIG393174 UYK393174 UOO393174 UES393174 TUW393174 TLA393174 TBE393174 SRI393174 SHM393174 RXQ393174 RNU393174 RDY393174 QUC393174 QKG393174 QAK393174 PQO393174 PGS393174 OWW393174 ONA393174 ODE393174 NTI393174 NJM393174 MZQ393174 MPU393174 MFY393174 LWC393174 LMG393174 LCK393174 KSO393174 KIS393174 JYW393174 JPA393174 JFE393174 IVI393174 ILM393174 IBQ393174 HRU393174 HHY393174 GYC393174 GOG393174 GEK393174 FUO393174 FKS393174 FAW393174 ERA393174 EHE393174 DXI393174 DNM393174 DDQ393174 CTU393174 CJY393174 CAC393174 BQG393174 BGK393174 AWO393174 AMS393174 ACW393174 TA393174 JE393174 K393088 WVQ327638 WLU327638 WBY327638 VSC327638 VIG327638 UYK327638 UOO327638 UES327638 TUW327638 TLA327638 TBE327638 SRI327638 SHM327638 RXQ327638 RNU327638 RDY327638 QUC327638 QKG327638 QAK327638 PQO327638 PGS327638 OWW327638 ONA327638 ODE327638 NTI327638 NJM327638 MZQ327638 MPU327638 MFY327638 LWC327638 LMG327638 LCK327638 KSO327638 KIS327638 JYW327638 JPA327638 JFE327638 IVI327638 ILM327638 IBQ327638 HRU327638 HHY327638 GYC327638 GOG327638 GEK327638 FUO327638 FKS327638 FAW327638 ERA327638 EHE327638 DXI327638 DNM327638 DDQ327638 CTU327638 CJY327638 CAC327638 BQG327638 BGK327638 AWO327638 AMS327638 ACW327638 TA327638 JE327638 K327552 WVQ262102 WLU262102 WBY262102 VSC262102 VIG262102 UYK262102 UOO262102 UES262102 TUW262102 TLA262102 TBE262102 SRI262102 SHM262102 RXQ262102 RNU262102 RDY262102 QUC262102 QKG262102 QAK262102 PQO262102 PGS262102 OWW262102 ONA262102 ODE262102 NTI262102 NJM262102 MZQ262102 MPU262102 MFY262102 LWC262102 LMG262102 LCK262102 KSO262102 KIS262102 JYW262102 JPA262102 JFE262102 IVI262102 ILM262102 IBQ262102 HRU262102 HHY262102 GYC262102 GOG262102 GEK262102 FUO262102 FKS262102 FAW262102 ERA262102 EHE262102 DXI262102 DNM262102 DDQ262102 CTU262102 CJY262102 CAC262102 BQG262102 BGK262102 AWO262102 AMS262102 ACW262102 TA262102 JE262102 K262016 WVQ196566 WLU196566 WBY196566 VSC196566 VIG196566 UYK196566 UOO196566 UES196566 TUW196566 TLA196566 TBE196566 SRI196566 SHM196566 RXQ196566 RNU196566 RDY196566 QUC196566 QKG196566 QAK196566 PQO196566 PGS196566 OWW196566 ONA196566 ODE196566 NTI196566 NJM196566 MZQ196566 MPU196566 MFY196566 LWC196566 LMG196566 LCK196566 KSO196566 KIS196566 JYW196566 JPA196566 JFE196566 IVI196566 ILM196566 IBQ196566 HRU196566 HHY196566 GYC196566 GOG196566 GEK196566 FUO196566 FKS196566 FAW196566 ERA196566 EHE196566 DXI196566 DNM196566 DDQ196566 CTU196566 CJY196566 CAC196566 BQG196566 BGK196566 AWO196566 AMS196566 ACW196566 TA196566 JE196566 K196480 WVQ131030 WLU131030 WBY131030 VSC131030 VIG131030 UYK131030 UOO131030 UES131030 TUW131030 TLA131030 TBE131030 SRI131030 SHM131030 RXQ131030 RNU131030 RDY131030 QUC131030 QKG131030 QAK131030 PQO131030 PGS131030 OWW131030 ONA131030 ODE131030 NTI131030 NJM131030 MZQ131030 MPU131030 MFY131030 LWC131030 LMG131030 LCK131030 KSO131030 KIS131030 JYW131030 JPA131030 JFE131030 IVI131030 ILM131030 IBQ131030 HRU131030 HHY131030 GYC131030 GOG131030 GEK131030 FUO131030 FKS131030 FAW131030 ERA131030 EHE131030 DXI131030 DNM131030 DDQ131030 CTU131030 CJY131030 CAC131030 BQG131030 BGK131030 AWO131030 AMS131030 ACW131030 TA131030 JE131030 K130944 WVQ65494 WLU65494 WBY65494 VSC65494 VIG65494 UYK65494 UOO65494 UES65494 TUW65494 TLA65494 TBE65494 SRI65494 SHM65494 RXQ65494 RNU65494 RDY65494 QUC65494 QKG65494 QAK65494 PQO65494 PGS65494 OWW65494 ONA65494 ODE65494 NTI65494 NJM65494 MZQ65494 MPU65494 MFY65494 LWC65494 LMG65494 LCK65494 KSO65494 KIS65494 JYW65494 JPA65494 JFE65494 IVI65494 ILM65494 IBQ65494 HRU65494 HHY65494 GYC65494 GOG65494 GEK65494 FUO65494 FKS65494 FAW65494 ERA65494 EHE65494 DXI65494 DNM65494 DDQ65494 CTU65494 CJY65494 CAC65494 BQG65494 BGK65494 AWO65494 AMS65494 ACW65494 TA65494 JE65494 K65408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JE13" xr:uid="{C97F5FF0-8A3C-4A5E-BDA3-542720D75BA3}">
      <formula1>$Q$10:$Q$33</formula1>
    </dataValidation>
    <dataValidation type="list" allowBlank="1" showInputMessage="1" showErrorMessage="1" sqref="K17 WVQ982997 WLU982997 WBY982997 VSC982997 VIG982997 UYK982997 UOO982997 UES982997 TUW982997 TLA982997 TBE982997 SRI982997 SHM982997 RXQ982997 RNU982997 RDY982997 QUC982997 QKG982997 QAK982997 PQO982997 PGS982997 OWW982997 ONA982997 ODE982997 NTI982997 NJM982997 MZQ982997 MPU982997 MFY982997 LWC982997 LMG982997 LCK982997 KSO982997 KIS982997 JYW982997 JPA982997 JFE982997 IVI982997 ILM982997 IBQ982997 HRU982997 HHY982997 GYC982997 GOG982997 GEK982997 FUO982997 FKS982997 FAW982997 ERA982997 EHE982997 DXI982997 DNM982997 DDQ982997 CTU982997 CJY982997 CAC982997 BQG982997 BGK982997 AWO982997 AMS982997 ACW982997 TA982997 JE982997 K982911 WVQ917461 WLU917461 WBY917461 VSC917461 VIG917461 UYK917461 UOO917461 UES917461 TUW917461 TLA917461 TBE917461 SRI917461 SHM917461 RXQ917461 RNU917461 RDY917461 QUC917461 QKG917461 QAK917461 PQO917461 PGS917461 OWW917461 ONA917461 ODE917461 NTI917461 NJM917461 MZQ917461 MPU917461 MFY917461 LWC917461 LMG917461 LCK917461 KSO917461 KIS917461 JYW917461 JPA917461 JFE917461 IVI917461 ILM917461 IBQ917461 HRU917461 HHY917461 GYC917461 GOG917461 GEK917461 FUO917461 FKS917461 FAW917461 ERA917461 EHE917461 DXI917461 DNM917461 DDQ917461 CTU917461 CJY917461 CAC917461 BQG917461 BGK917461 AWO917461 AMS917461 ACW917461 TA917461 JE917461 K917375 WVQ851925 WLU851925 WBY851925 VSC851925 VIG851925 UYK851925 UOO851925 UES851925 TUW851925 TLA851925 TBE851925 SRI851925 SHM851925 RXQ851925 RNU851925 RDY851925 QUC851925 QKG851925 QAK851925 PQO851925 PGS851925 OWW851925 ONA851925 ODE851925 NTI851925 NJM851925 MZQ851925 MPU851925 MFY851925 LWC851925 LMG851925 LCK851925 KSO851925 KIS851925 JYW851925 JPA851925 JFE851925 IVI851925 ILM851925 IBQ851925 HRU851925 HHY851925 GYC851925 GOG851925 GEK851925 FUO851925 FKS851925 FAW851925 ERA851925 EHE851925 DXI851925 DNM851925 DDQ851925 CTU851925 CJY851925 CAC851925 BQG851925 BGK851925 AWO851925 AMS851925 ACW851925 TA851925 JE851925 K851839 WVQ786389 WLU786389 WBY786389 VSC786389 VIG786389 UYK786389 UOO786389 UES786389 TUW786389 TLA786389 TBE786389 SRI786389 SHM786389 RXQ786389 RNU786389 RDY786389 QUC786389 QKG786389 QAK786389 PQO786389 PGS786389 OWW786389 ONA786389 ODE786389 NTI786389 NJM786389 MZQ786389 MPU786389 MFY786389 LWC786389 LMG786389 LCK786389 KSO786389 KIS786389 JYW786389 JPA786389 JFE786389 IVI786389 ILM786389 IBQ786389 HRU786389 HHY786389 GYC786389 GOG786389 GEK786389 FUO786389 FKS786389 FAW786389 ERA786389 EHE786389 DXI786389 DNM786389 DDQ786389 CTU786389 CJY786389 CAC786389 BQG786389 BGK786389 AWO786389 AMS786389 ACW786389 TA786389 JE786389 K786303 WVQ720853 WLU720853 WBY720853 VSC720853 VIG720853 UYK720853 UOO720853 UES720853 TUW720853 TLA720853 TBE720853 SRI720853 SHM720853 RXQ720853 RNU720853 RDY720853 QUC720853 QKG720853 QAK720853 PQO720853 PGS720853 OWW720853 ONA720853 ODE720853 NTI720853 NJM720853 MZQ720853 MPU720853 MFY720853 LWC720853 LMG720853 LCK720853 KSO720853 KIS720853 JYW720853 JPA720853 JFE720853 IVI720853 ILM720853 IBQ720853 HRU720853 HHY720853 GYC720853 GOG720853 GEK720853 FUO720853 FKS720853 FAW720853 ERA720853 EHE720853 DXI720853 DNM720853 DDQ720853 CTU720853 CJY720853 CAC720853 BQG720853 BGK720853 AWO720853 AMS720853 ACW720853 TA720853 JE720853 K720767 WVQ655317 WLU655317 WBY655317 VSC655317 VIG655317 UYK655317 UOO655317 UES655317 TUW655317 TLA655317 TBE655317 SRI655317 SHM655317 RXQ655317 RNU655317 RDY655317 QUC655317 QKG655317 QAK655317 PQO655317 PGS655317 OWW655317 ONA655317 ODE655317 NTI655317 NJM655317 MZQ655317 MPU655317 MFY655317 LWC655317 LMG655317 LCK655317 KSO655317 KIS655317 JYW655317 JPA655317 JFE655317 IVI655317 ILM655317 IBQ655317 HRU655317 HHY655317 GYC655317 GOG655317 GEK655317 FUO655317 FKS655317 FAW655317 ERA655317 EHE655317 DXI655317 DNM655317 DDQ655317 CTU655317 CJY655317 CAC655317 BQG655317 BGK655317 AWO655317 AMS655317 ACW655317 TA655317 JE655317 K655231 WVQ589781 WLU589781 WBY589781 VSC589781 VIG589781 UYK589781 UOO589781 UES589781 TUW589781 TLA589781 TBE589781 SRI589781 SHM589781 RXQ589781 RNU589781 RDY589781 QUC589781 QKG589781 QAK589781 PQO589781 PGS589781 OWW589781 ONA589781 ODE589781 NTI589781 NJM589781 MZQ589781 MPU589781 MFY589781 LWC589781 LMG589781 LCK589781 KSO589781 KIS589781 JYW589781 JPA589781 JFE589781 IVI589781 ILM589781 IBQ589781 HRU589781 HHY589781 GYC589781 GOG589781 GEK589781 FUO589781 FKS589781 FAW589781 ERA589781 EHE589781 DXI589781 DNM589781 DDQ589781 CTU589781 CJY589781 CAC589781 BQG589781 BGK589781 AWO589781 AMS589781 ACW589781 TA589781 JE589781 K589695 WVQ524245 WLU524245 WBY524245 VSC524245 VIG524245 UYK524245 UOO524245 UES524245 TUW524245 TLA524245 TBE524245 SRI524245 SHM524245 RXQ524245 RNU524245 RDY524245 QUC524245 QKG524245 QAK524245 PQO524245 PGS524245 OWW524245 ONA524245 ODE524245 NTI524245 NJM524245 MZQ524245 MPU524245 MFY524245 LWC524245 LMG524245 LCK524245 KSO524245 KIS524245 JYW524245 JPA524245 JFE524245 IVI524245 ILM524245 IBQ524245 HRU524245 HHY524245 GYC524245 GOG524245 GEK524245 FUO524245 FKS524245 FAW524245 ERA524245 EHE524245 DXI524245 DNM524245 DDQ524245 CTU524245 CJY524245 CAC524245 BQG524245 BGK524245 AWO524245 AMS524245 ACW524245 TA524245 JE524245 K524159 WVQ458709 WLU458709 WBY458709 VSC458709 VIG458709 UYK458709 UOO458709 UES458709 TUW458709 TLA458709 TBE458709 SRI458709 SHM458709 RXQ458709 RNU458709 RDY458709 QUC458709 QKG458709 QAK458709 PQO458709 PGS458709 OWW458709 ONA458709 ODE458709 NTI458709 NJM458709 MZQ458709 MPU458709 MFY458709 LWC458709 LMG458709 LCK458709 KSO458709 KIS458709 JYW458709 JPA458709 JFE458709 IVI458709 ILM458709 IBQ458709 HRU458709 HHY458709 GYC458709 GOG458709 GEK458709 FUO458709 FKS458709 FAW458709 ERA458709 EHE458709 DXI458709 DNM458709 DDQ458709 CTU458709 CJY458709 CAC458709 BQG458709 BGK458709 AWO458709 AMS458709 ACW458709 TA458709 JE458709 K458623 WVQ393173 WLU393173 WBY393173 VSC393173 VIG393173 UYK393173 UOO393173 UES393173 TUW393173 TLA393173 TBE393173 SRI393173 SHM393173 RXQ393173 RNU393173 RDY393173 QUC393173 QKG393173 QAK393173 PQO393173 PGS393173 OWW393173 ONA393173 ODE393173 NTI393173 NJM393173 MZQ393173 MPU393173 MFY393173 LWC393173 LMG393173 LCK393173 KSO393173 KIS393173 JYW393173 JPA393173 JFE393173 IVI393173 ILM393173 IBQ393173 HRU393173 HHY393173 GYC393173 GOG393173 GEK393173 FUO393173 FKS393173 FAW393173 ERA393173 EHE393173 DXI393173 DNM393173 DDQ393173 CTU393173 CJY393173 CAC393173 BQG393173 BGK393173 AWO393173 AMS393173 ACW393173 TA393173 JE393173 K393087 WVQ327637 WLU327637 WBY327637 VSC327637 VIG327637 UYK327637 UOO327637 UES327637 TUW327637 TLA327637 TBE327637 SRI327637 SHM327637 RXQ327637 RNU327637 RDY327637 QUC327637 QKG327637 QAK327637 PQO327637 PGS327637 OWW327637 ONA327637 ODE327637 NTI327637 NJM327637 MZQ327637 MPU327637 MFY327637 LWC327637 LMG327637 LCK327637 KSO327637 KIS327637 JYW327637 JPA327637 JFE327637 IVI327637 ILM327637 IBQ327637 HRU327637 HHY327637 GYC327637 GOG327637 GEK327637 FUO327637 FKS327637 FAW327637 ERA327637 EHE327637 DXI327637 DNM327637 DDQ327637 CTU327637 CJY327637 CAC327637 BQG327637 BGK327637 AWO327637 AMS327637 ACW327637 TA327637 JE327637 K327551 WVQ262101 WLU262101 WBY262101 VSC262101 VIG262101 UYK262101 UOO262101 UES262101 TUW262101 TLA262101 TBE262101 SRI262101 SHM262101 RXQ262101 RNU262101 RDY262101 QUC262101 QKG262101 QAK262101 PQO262101 PGS262101 OWW262101 ONA262101 ODE262101 NTI262101 NJM262101 MZQ262101 MPU262101 MFY262101 LWC262101 LMG262101 LCK262101 KSO262101 KIS262101 JYW262101 JPA262101 JFE262101 IVI262101 ILM262101 IBQ262101 HRU262101 HHY262101 GYC262101 GOG262101 GEK262101 FUO262101 FKS262101 FAW262101 ERA262101 EHE262101 DXI262101 DNM262101 DDQ262101 CTU262101 CJY262101 CAC262101 BQG262101 BGK262101 AWO262101 AMS262101 ACW262101 TA262101 JE262101 K262015 WVQ196565 WLU196565 WBY196565 VSC196565 VIG196565 UYK196565 UOO196565 UES196565 TUW196565 TLA196565 TBE196565 SRI196565 SHM196565 RXQ196565 RNU196565 RDY196565 QUC196565 QKG196565 QAK196565 PQO196565 PGS196565 OWW196565 ONA196565 ODE196565 NTI196565 NJM196565 MZQ196565 MPU196565 MFY196565 LWC196565 LMG196565 LCK196565 KSO196565 KIS196565 JYW196565 JPA196565 JFE196565 IVI196565 ILM196565 IBQ196565 HRU196565 HHY196565 GYC196565 GOG196565 GEK196565 FUO196565 FKS196565 FAW196565 ERA196565 EHE196565 DXI196565 DNM196565 DDQ196565 CTU196565 CJY196565 CAC196565 BQG196565 BGK196565 AWO196565 AMS196565 ACW196565 TA196565 JE196565 K196479 WVQ131029 WLU131029 WBY131029 VSC131029 VIG131029 UYK131029 UOO131029 UES131029 TUW131029 TLA131029 TBE131029 SRI131029 SHM131029 RXQ131029 RNU131029 RDY131029 QUC131029 QKG131029 QAK131029 PQO131029 PGS131029 OWW131029 ONA131029 ODE131029 NTI131029 NJM131029 MZQ131029 MPU131029 MFY131029 LWC131029 LMG131029 LCK131029 KSO131029 KIS131029 JYW131029 JPA131029 JFE131029 IVI131029 ILM131029 IBQ131029 HRU131029 HHY131029 GYC131029 GOG131029 GEK131029 FUO131029 FKS131029 FAW131029 ERA131029 EHE131029 DXI131029 DNM131029 DDQ131029 CTU131029 CJY131029 CAC131029 BQG131029 BGK131029 AWO131029 AMS131029 ACW131029 TA131029 JE131029 K130943 WVQ65493 WLU65493 WBY65493 VSC65493 VIG65493 UYK65493 UOO65493 UES65493 TUW65493 TLA65493 TBE65493 SRI65493 SHM65493 RXQ65493 RNU65493 RDY65493 QUC65493 QKG65493 QAK65493 PQO65493 PGS65493 OWW65493 ONA65493 ODE65493 NTI65493 NJM65493 MZQ65493 MPU65493 MFY65493 LWC65493 LMG65493 LCK65493 KSO65493 KIS65493 JYW65493 JPA65493 JFE65493 IVI65493 ILM65493 IBQ65493 HRU65493 HHY65493 GYC65493 GOG65493 GEK65493 FUO65493 FKS65493 FAW65493 ERA65493 EHE65493 DXI65493 DNM65493 DDQ65493 CTU65493 CJY65493 CAC65493 BQG65493 BGK65493 AWO65493 AMS65493 ACW65493 TA65493 JE65493 K65407 WVQ12 WLU12 WBY12 VSC12 VIG12 UYK12 UOO12 UES12 TUW12 TLA12 TBE12 SRI12 SHM12 RXQ12 RNU12 RDY12 QUC12 QKG12 QAK12 PQO12 PGS12 OWW12 ONA12 ODE12 NTI12 NJM12 MZQ12 MPU12 MFY12 LWC12 LMG12 LCK12 KSO12 KIS12 JYW12 JPA12 JFE12 IVI12 ILM12 IBQ12 HRU12 HHY12 GYC12 GOG12 GEK12 FUO12 FKS12 FAW12 ERA12 EHE12 DXI12 DNM12 DDQ12 CTU12 CJY12 CAC12 BQG12 BGK12 AWO12 AMS12 ACW12 TA12 JE12" xr:uid="{04C0DC56-9290-4E9F-9E32-1FF02F78B55C}">
      <formula1>$P$10:$P$33</formula1>
    </dataValidation>
    <dataValidation type="list" allowBlank="1" showInputMessage="1" showErrorMessage="1" sqref="K21 WVQ983001 WLU983001 WBY983001 VSC983001 VIG983001 UYK983001 UOO983001 UES983001 TUW983001 TLA983001 TBE983001 SRI983001 SHM983001 RXQ983001 RNU983001 RDY983001 QUC983001 QKG983001 QAK983001 PQO983001 PGS983001 OWW983001 ONA983001 ODE983001 NTI983001 NJM983001 MZQ983001 MPU983001 MFY983001 LWC983001 LMG983001 LCK983001 KSO983001 KIS983001 JYW983001 JPA983001 JFE983001 IVI983001 ILM983001 IBQ983001 HRU983001 HHY983001 GYC983001 GOG983001 GEK983001 FUO983001 FKS983001 FAW983001 ERA983001 EHE983001 DXI983001 DNM983001 DDQ983001 CTU983001 CJY983001 CAC983001 BQG983001 BGK983001 AWO983001 AMS983001 ACW983001 TA983001 JE983001 K982915 WVQ917465 WLU917465 WBY917465 VSC917465 VIG917465 UYK917465 UOO917465 UES917465 TUW917465 TLA917465 TBE917465 SRI917465 SHM917465 RXQ917465 RNU917465 RDY917465 QUC917465 QKG917465 QAK917465 PQO917465 PGS917465 OWW917465 ONA917465 ODE917465 NTI917465 NJM917465 MZQ917465 MPU917465 MFY917465 LWC917465 LMG917465 LCK917465 KSO917465 KIS917465 JYW917465 JPA917465 JFE917465 IVI917465 ILM917465 IBQ917465 HRU917465 HHY917465 GYC917465 GOG917465 GEK917465 FUO917465 FKS917465 FAW917465 ERA917465 EHE917465 DXI917465 DNM917465 DDQ917465 CTU917465 CJY917465 CAC917465 BQG917465 BGK917465 AWO917465 AMS917465 ACW917465 TA917465 JE917465 K917379 WVQ851929 WLU851929 WBY851929 VSC851929 VIG851929 UYK851929 UOO851929 UES851929 TUW851929 TLA851929 TBE851929 SRI851929 SHM851929 RXQ851929 RNU851929 RDY851929 QUC851929 QKG851929 QAK851929 PQO851929 PGS851929 OWW851929 ONA851929 ODE851929 NTI851929 NJM851929 MZQ851929 MPU851929 MFY851929 LWC851929 LMG851929 LCK851929 KSO851929 KIS851929 JYW851929 JPA851929 JFE851929 IVI851929 ILM851929 IBQ851929 HRU851929 HHY851929 GYC851929 GOG851929 GEK851929 FUO851929 FKS851929 FAW851929 ERA851929 EHE851929 DXI851929 DNM851929 DDQ851929 CTU851929 CJY851929 CAC851929 BQG851929 BGK851929 AWO851929 AMS851929 ACW851929 TA851929 JE851929 K851843 WVQ786393 WLU786393 WBY786393 VSC786393 VIG786393 UYK786393 UOO786393 UES786393 TUW786393 TLA786393 TBE786393 SRI786393 SHM786393 RXQ786393 RNU786393 RDY786393 QUC786393 QKG786393 QAK786393 PQO786393 PGS786393 OWW786393 ONA786393 ODE786393 NTI786393 NJM786393 MZQ786393 MPU786393 MFY786393 LWC786393 LMG786393 LCK786393 KSO786393 KIS786393 JYW786393 JPA786393 JFE786393 IVI786393 ILM786393 IBQ786393 HRU786393 HHY786393 GYC786393 GOG786393 GEK786393 FUO786393 FKS786393 FAW786393 ERA786393 EHE786393 DXI786393 DNM786393 DDQ786393 CTU786393 CJY786393 CAC786393 BQG786393 BGK786393 AWO786393 AMS786393 ACW786393 TA786393 JE786393 K786307 WVQ720857 WLU720857 WBY720857 VSC720857 VIG720857 UYK720857 UOO720857 UES720857 TUW720857 TLA720857 TBE720857 SRI720857 SHM720857 RXQ720857 RNU720857 RDY720857 QUC720857 QKG720857 QAK720857 PQO720857 PGS720857 OWW720857 ONA720857 ODE720857 NTI720857 NJM720857 MZQ720857 MPU720857 MFY720857 LWC720857 LMG720857 LCK720857 KSO720857 KIS720857 JYW720857 JPA720857 JFE720857 IVI720857 ILM720857 IBQ720857 HRU720857 HHY720857 GYC720857 GOG720857 GEK720857 FUO720857 FKS720857 FAW720857 ERA720857 EHE720857 DXI720857 DNM720857 DDQ720857 CTU720857 CJY720857 CAC720857 BQG720857 BGK720857 AWO720857 AMS720857 ACW720857 TA720857 JE720857 K720771 WVQ655321 WLU655321 WBY655321 VSC655321 VIG655321 UYK655321 UOO655321 UES655321 TUW655321 TLA655321 TBE655321 SRI655321 SHM655321 RXQ655321 RNU655321 RDY655321 QUC655321 QKG655321 QAK655321 PQO655321 PGS655321 OWW655321 ONA655321 ODE655321 NTI655321 NJM655321 MZQ655321 MPU655321 MFY655321 LWC655321 LMG655321 LCK655321 KSO655321 KIS655321 JYW655321 JPA655321 JFE655321 IVI655321 ILM655321 IBQ655321 HRU655321 HHY655321 GYC655321 GOG655321 GEK655321 FUO655321 FKS655321 FAW655321 ERA655321 EHE655321 DXI655321 DNM655321 DDQ655321 CTU655321 CJY655321 CAC655321 BQG655321 BGK655321 AWO655321 AMS655321 ACW655321 TA655321 JE655321 K655235 WVQ589785 WLU589785 WBY589785 VSC589785 VIG589785 UYK589785 UOO589785 UES589785 TUW589785 TLA589785 TBE589785 SRI589785 SHM589785 RXQ589785 RNU589785 RDY589785 QUC589785 QKG589785 QAK589785 PQO589785 PGS589785 OWW589785 ONA589785 ODE589785 NTI589785 NJM589785 MZQ589785 MPU589785 MFY589785 LWC589785 LMG589785 LCK589785 KSO589785 KIS589785 JYW589785 JPA589785 JFE589785 IVI589785 ILM589785 IBQ589785 HRU589785 HHY589785 GYC589785 GOG589785 GEK589785 FUO589785 FKS589785 FAW589785 ERA589785 EHE589785 DXI589785 DNM589785 DDQ589785 CTU589785 CJY589785 CAC589785 BQG589785 BGK589785 AWO589785 AMS589785 ACW589785 TA589785 JE589785 K589699 WVQ524249 WLU524249 WBY524249 VSC524249 VIG524249 UYK524249 UOO524249 UES524249 TUW524249 TLA524249 TBE524249 SRI524249 SHM524249 RXQ524249 RNU524249 RDY524249 QUC524249 QKG524249 QAK524249 PQO524249 PGS524249 OWW524249 ONA524249 ODE524249 NTI524249 NJM524249 MZQ524249 MPU524249 MFY524249 LWC524249 LMG524249 LCK524249 KSO524249 KIS524249 JYW524249 JPA524249 JFE524249 IVI524249 ILM524249 IBQ524249 HRU524249 HHY524249 GYC524249 GOG524249 GEK524249 FUO524249 FKS524249 FAW524249 ERA524249 EHE524249 DXI524249 DNM524249 DDQ524249 CTU524249 CJY524249 CAC524249 BQG524249 BGK524249 AWO524249 AMS524249 ACW524249 TA524249 JE524249 K524163 WVQ458713 WLU458713 WBY458713 VSC458713 VIG458713 UYK458713 UOO458713 UES458713 TUW458713 TLA458713 TBE458713 SRI458713 SHM458713 RXQ458713 RNU458713 RDY458713 QUC458713 QKG458713 QAK458713 PQO458713 PGS458713 OWW458713 ONA458713 ODE458713 NTI458713 NJM458713 MZQ458713 MPU458713 MFY458713 LWC458713 LMG458713 LCK458713 KSO458713 KIS458713 JYW458713 JPA458713 JFE458713 IVI458713 ILM458713 IBQ458713 HRU458713 HHY458713 GYC458713 GOG458713 GEK458713 FUO458713 FKS458713 FAW458713 ERA458713 EHE458713 DXI458713 DNM458713 DDQ458713 CTU458713 CJY458713 CAC458713 BQG458713 BGK458713 AWO458713 AMS458713 ACW458713 TA458713 JE458713 K458627 WVQ393177 WLU393177 WBY393177 VSC393177 VIG393177 UYK393177 UOO393177 UES393177 TUW393177 TLA393177 TBE393177 SRI393177 SHM393177 RXQ393177 RNU393177 RDY393177 QUC393177 QKG393177 QAK393177 PQO393177 PGS393177 OWW393177 ONA393177 ODE393177 NTI393177 NJM393177 MZQ393177 MPU393177 MFY393177 LWC393177 LMG393177 LCK393177 KSO393177 KIS393177 JYW393177 JPA393177 JFE393177 IVI393177 ILM393177 IBQ393177 HRU393177 HHY393177 GYC393177 GOG393177 GEK393177 FUO393177 FKS393177 FAW393177 ERA393177 EHE393177 DXI393177 DNM393177 DDQ393177 CTU393177 CJY393177 CAC393177 BQG393177 BGK393177 AWO393177 AMS393177 ACW393177 TA393177 JE393177 K393091 WVQ327641 WLU327641 WBY327641 VSC327641 VIG327641 UYK327641 UOO327641 UES327641 TUW327641 TLA327641 TBE327641 SRI327641 SHM327641 RXQ327641 RNU327641 RDY327641 QUC327641 QKG327641 QAK327641 PQO327641 PGS327641 OWW327641 ONA327641 ODE327641 NTI327641 NJM327641 MZQ327641 MPU327641 MFY327641 LWC327641 LMG327641 LCK327641 KSO327641 KIS327641 JYW327641 JPA327641 JFE327641 IVI327641 ILM327641 IBQ327641 HRU327641 HHY327641 GYC327641 GOG327641 GEK327641 FUO327641 FKS327641 FAW327641 ERA327641 EHE327641 DXI327641 DNM327641 DDQ327641 CTU327641 CJY327641 CAC327641 BQG327641 BGK327641 AWO327641 AMS327641 ACW327641 TA327641 JE327641 K327555 WVQ262105 WLU262105 WBY262105 VSC262105 VIG262105 UYK262105 UOO262105 UES262105 TUW262105 TLA262105 TBE262105 SRI262105 SHM262105 RXQ262105 RNU262105 RDY262105 QUC262105 QKG262105 QAK262105 PQO262105 PGS262105 OWW262105 ONA262105 ODE262105 NTI262105 NJM262105 MZQ262105 MPU262105 MFY262105 LWC262105 LMG262105 LCK262105 KSO262105 KIS262105 JYW262105 JPA262105 JFE262105 IVI262105 ILM262105 IBQ262105 HRU262105 HHY262105 GYC262105 GOG262105 GEK262105 FUO262105 FKS262105 FAW262105 ERA262105 EHE262105 DXI262105 DNM262105 DDQ262105 CTU262105 CJY262105 CAC262105 BQG262105 BGK262105 AWO262105 AMS262105 ACW262105 TA262105 JE262105 K262019 WVQ196569 WLU196569 WBY196569 VSC196569 VIG196569 UYK196569 UOO196569 UES196569 TUW196569 TLA196569 TBE196569 SRI196569 SHM196569 RXQ196569 RNU196569 RDY196569 QUC196569 QKG196569 QAK196569 PQO196569 PGS196569 OWW196569 ONA196569 ODE196569 NTI196569 NJM196569 MZQ196569 MPU196569 MFY196569 LWC196569 LMG196569 LCK196569 KSO196569 KIS196569 JYW196569 JPA196569 JFE196569 IVI196569 ILM196569 IBQ196569 HRU196569 HHY196569 GYC196569 GOG196569 GEK196569 FUO196569 FKS196569 FAW196569 ERA196569 EHE196569 DXI196569 DNM196569 DDQ196569 CTU196569 CJY196569 CAC196569 BQG196569 BGK196569 AWO196569 AMS196569 ACW196569 TA196569 JE196569 K196483 WVQ131033 WLU131033 WBY131033 VSC131033 VIG131033 UYK131033 UOO131033 UES131033 TUW131033 TLA131033 TBE131033 SRI131033 SHM131033 RXQ131033 RNU131033 RDY131033 QUC131033 QKG131033 QAK131033 PQO131033 PGS131033 OWW131033 ONA131033 ODE131033 NTI131033 NJM131033 MZQ131033 MPU131033 MFY131033 LWC131033 LMG131033 LCK131033 KSO131033 KIS131033 JYW131033 JPA131033 JFE131033 IVI131033 ILM131033 IBQ131033 HRU131033 HHY131033 GYC131033 GOG131033 GEK131033 FUO131033 FKS131033 FAW131033 ERA131033 EHE131033 DXI131033 DNM131033 DDQ131033 CTU131033 CJY131033 CAC131033 BQG131033 BGK131033 AWO131033 AMS131033 ACW131033 TA131033 JE131033 K130947 WVQ65497 WLU65497 WBY65497 VSC65497 VIG65497 UYK65497 UOO65497 UES65497 TUW65497 TLA65497 TBE65497 SRI65497 SHM65497 RXQ65497 RNU65497 RDY65497 QUC65497 QKG65497 QAK65497 PQO65497 PGS65497 OWW65497 ONA65497 ODE65497 NTI65497 NJM65497 MZQ65497 MPU65497 MFY65497 LWC65497 LMG65497 LCK65497 KSO65497 KIS65497 JYW65497 JPA65497 JFE65497 IVI65497 ILM65497 IBQ65497 HRU65497 HHY65497 GYC65497 GOG65497 GEK65497 FUO65497 FKS65497 FAW65497 ERA65497 EHE65497 DXI65497 DNM65497 DDQ65497 CTU65497 CJY65497 CAC65497 BQG65497 BGK65497 AWO65497 AMS65497 ACW65497 TA65497 JE65497 K65411 WVQ16 WLU16 WBY16 VSC16 VIG16 UYK16 UOO16 UES16 TUW16 TLA16 TBE16 SRI16 SHM16 RXQ16 RNU16 RDY16 QUC16 QKG16 QAK16 PQO16 PGS16 OWW16 ONA16 ODE16 NTI16 NJM16 MZQ16 MPU16 MFY16 LWC16 LMG16 LCK16 KSO16 KIS16 JYW16 JPA16 JFE16 IVI16 ILM16 IBQ16 HRU16 HHY16 GYC16 GOG16 GEK16 FUO16 FKS16 FAW16 ERA16 EHE16 DXI16 DNM16 DDQ16 CTU16 CJY16 CAC16 BQG16 BGK16 AWO16 AMS16 ACW16 TA16 JE16" xr:uid="{F0BB3538-DCDF-4741-97F0-2CCE0775EFFF}">
      <formula1>$R$10:$R$33</formula1>
    </dataValidation>
  </dataValidations>
  <hyperlinks>
    <hyperlink ref="P8:S8" r:id="rId1" display="Posted Price" xr:uid="{3174D709-806F-4FC0-8DD0-A1DAA1F5DD67}"/>
  </hyperlinks>
  <printOptions horizontalCentered="1"/>
  <pageMargins left="0.25" right="0.25" top="0.75" bottom="0.75" header="0.3" footer="0.3"/>
  <pageSetup scale="49" orientation="landscape" horizontalDpi="4294967295" r:id="rId2"/>
  <rowBreaks count="3" manualBreakCount="3">
    <brk id="29" min="1" max="7" man="1"/>
    <brk id="79" min="1" max="7" man="1"/>
    <brk id="102"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851CC-6B87-441F-A9C7-C6A3A13CEA59}">
  <dimension ref="B1:Z146"/>
  <sheetViews>
    <sheetView showGridLines="0" showRowColHeaders="0" zoomScaleNormal="100" workbookViewId="0">
      <selection activeCell="F64" sqref="F64"/>
    </sheetView>
  </sheetViews>
  <sheetFormatPr defaultRowHeight="12.75" x14ac:dyDescent="0.2"/>
  <cols>
    <col min="1" max="1" width="9.28515625" style="1"/>
    <col min="2" max="2" width="25.42578125" style="1" customWidth="1"/>
    <col min="3" max="3" width="35" style="1" customWidth="1"/>
    <col min="4" max="4" width="17.42578125" style="1" customWidth="1"/>
    <col min="5" max="5" width="17.28515625" style="1" customWidth="1"/>
    <col min="6" max="6" width="23.7109375" style="1" customWidth="1"/>
    <col min="7" max="7" width="25.42578125" style="1" customWidth="1"/>
    <col min="8" max="8" width="19" style="1" customWidth="1"/>
    <col min="9" max="9" width="6.5703125" style="1" customWidth="1"/>
    <col min="10" max="10" width="33.5703125" style="3" hidden="1" customWidth="1"/>
    <col min="11" max="11" width="20.42578125" style="3" hidden="1" customWidth="1"/>
    <col min="12" max="12" width="4.28515625" style="3" hidden="1" customWidth="1"/>
    <col min="13" max="13" width="22" style="1" hidden="1" customWidth="1"/>
    <col min="14" max="14" width="22.28515625" style="1" hidden="1" customWidth="1"/>
    <col min="15" max="15" width="4.28515625" style="1" hidden="1" customWidth="1"/>
    <col min="16" max="17" width="18.7109375" style="2" hidden="1" customWidth="1"/>
    <col min="18" max="18" width="20.42578125" style="2" hidden="1" customWidth="1"/>
    <col min="19" max="19" width="17.42578125" style="2" hidden="1" customWidth="1"/>
    <col min="20" max="20" width="4.28515625" style="1" hidden="1" customWidth="1"/>
    <col min="21" max="21" width="4" style="1" hidden="1" customWidth="1"/>
    <col min="22" max="22" width="13.7109375" style="1" customWidth="1"/>
    <col min="23" max="51" width="9.28515625" style="1" customWidth="1"/>
    <col min="52" max="255" width="9.28515625" style="1"/>
    <col min="256" max="256" width="25.42578125" style="1" customWidth="1"/>
    <col min="257" max="257" width="32.7109375" style="1" customWidth="1"/>
    <col min="258" max="258" width="17.42578125" style="1" customWidth="1"/>
    <col min="259" max="259" width="17.28515625" style="1" customWidth="1"/>
    <col min="260" max="260" width="23.7109375" style="1" customWidth="1"/>
    <col min="261" max="261" width="25.42578125" style="1" customWidth="1"/>
    <col min="262" max="262" width="19" style="1" customWidth="1"/>
    <col min="263" max="263" width="6.5703125" style="1" customWidth="1"/>
    <col min="264" max="279" width="0" style="1" hidden="1" customWidth="1"/>
    <col min="280" max="511" width="9.28515625" style="1"/>
    <col min="512" max="512" width="25.42578125" style="1" customWidth="1"/>
    <col min="513" max="513" width="32.7109375" style="1" customWidth="1"/>
    <col min="514" max="514" width="17.42578125" style="1" customWidth="1"/>
    <col min="515" max="515" width="17.28515625" style="1" customWidth="1"/>
    <col min="516" max="516" width="23.7109375" style="1" customWidth="1"/>
    <col min="517" max="517" width="25.42578125" style="1" customWidth="1"/>
    <col min="518" max="518" width="19" style="1" customWidth="1"/>
    <col min="519" max="519" width="6.5703125" style="1" customWidth="1"/>
    <col min="520" max="535" width="0" style="1" hidden="1" customWidth="1"/>
    <col min="536" max="767" width="9.28515625" style="1"/>
    <col min="768" max="768" width="25.42578125" style="1" customWidth="1"/>
    <col min="769" max="769" width="32.7109375" style="1" customWidth="1"/>
    <col min="770" max="770" width="17.42578125" style="1" customWidth="1"/>
    <col min="771" max="771" width="17.28515625" style="1" customWidth="1"/>
    <col min="772" max="772" width="23.7109375" style="1" customWidth="1"/>
    <col min="773" max="773" width="25.42578125" style="1" customWidth="1"/>
    <col min="774" max="774" width="19" style="1" customWidth="1"/>
    <col min="775" max="775" width="6.5703125" style="1" customWidth="1"/>
    <col min="776" max="791" width="0" style="1" hidden="1" customWidth="1"/>
    <col min="792" max="1023" width="9.28515625" style="1"/>
    <col min="1024" max="1024" width="25.42578125" style="1" customWidth="1"/>
    <col min="1025" max="1025" width="32.7109375" style="1" customWidth="1"/>
    <col min="1026" max="1026" width="17.42578125" style="1" customWidth="1"/>
    <col min="1027" max="1027" width="17.28515625" style="1" customWidth="1"/>
    <col min="1028" max="1028" width="23.7109375" style="1" customWidth="1"/>
    <col min="1029" max="1029" width="25.42578125" style="1" customWidth="1"/>
    <col min="1030" max="1030" width="19" style="1" customWidth="1"/>
    <col min="1031" max="1031" width="6.5703125" style="1" customWidth="1"/>
    <col min="1032" max="1047" width="0" style="1" hidden="1" customWidth="1"/>
    <col min="1048" max="1279" width="9.28515625" style="1"/>
    <col min="1280" max="1280" width="25.42578125" style="1" customWidth="1"/>
    <col min="1281" max="1281" width="32.7109375" style="1" customWidth="1"/>
    <col min="1282" max="1282" width="17.42578125" style="1" customWidth="1"/>
    <col min="1283" max="1283" width="17.28515625" style="1" customWidth="1"/>
    <col min="1284" max="1284" width="23.7109375" style="1" customWidth="1"/>
    <col min="1285" max="1285" width="25.42578125" style="1" customWidth="1"/>
    <col min="1286" max="1286" width="19" style="1" customWidth="1"/>
    <col min="1287" max="1287" width="6.5703125" style="1" customWidth="1"/>
    <col min="1288" max="1303" width="0" style="1" hidden="1" customWidth="1"/>
    <col min="1304" max="1535" width="9.28515625" style="1"/>
    <col min="1536" max="1536" width="25.42578125" style="1" customWidth="1"/>
    <col min="1537" max="1537" width="32.7109375" style="1" customWidth="1"/>
    <col min="1538" max="1538" width="17.42578125" style="1" customWidth="1"/>
    <col min="1539" max="1539" width="17.28515625" style="1" customWidth="1"/>
    <col min="1540" max="1540" width="23.7109375" style="1" customWidth="1"/>
    <col min="1541" max="1541" width="25.42578125" style="1" customWidth="1"/>
    <col min="1542" max="1542" width="19" style="1" customWidth="1"/>
    <col min="1543" max="1543" width="6.5703125" style="1" customWidth="1"/>
    <col min="1544" max="1559" width="0" style="1" hidden="1" customWidth="1"/>
    <col min="1560" max="1791" width="9.28515625" style="1"/>
    <col min="1792" max="1792" width="25.42578125" style="1" customWidth="1"/>
    <col min="1793" max="1793" width="32.7109375" style="1" customWidth="1"/>
    <col min="1794" max="1794" width="17.42578125" style="1" customWidth="1"/>
    <col min="1795" max="1795" width="17.28515625" style="1" customWidth="1"/>
    <col min="1796" max="1796" width="23.7109375" style="1" customWidth="1"/>
    <col min="1797" max="1797" width="25.42578125" style="1" customWidth="1"/>
    <col min="1798" max="1798" width="19" style="1" customWidth="1"/>
    <col min="1799" max="1799" width="6.5703125" style="1" customWidth="1"/>
    <col min="1800" max="1815" width="0" style="1" hidden="1" customWidth="1"/>
    <col min="1816" max="2047" width="9.28515625" style="1"/>
    <col min="2048" max="2048" width="25.42578125" style="1" customWidth="1"/>
    <col min="2049" max="2049" width="32.7109375" style="1" customWidth="1"/>
    <col min="2050" max="2050" width="17.42578125" style="1" customWidth="1"/>
    <col min="2051" max="2051" width="17.28515625" style="1" customWidth="1"/>
    <col min="2052" max="2052" width="23.7109375" style="1" customWidth="1"/>
    <col min="2053" max="2053" width="25.42578125" style="1" customWidth="1"/>
    <col min="2054" max="2054" width="19" style="1" customWidth="1"/>
    <col min="2055" max="2055" width="6.5703125" style="1" customWidth="1"/>
    <col min="2056" max="2071" width="0" style="1" hidden="1" customWidth="1"/>
    <col min="2072" max="2303" width="9.28515625" style="1"/>
    <col min="2304" max="2304" width="25.42578125" style="1" customWidth="1"/>
    <col min="2305" max="2305" width="32.7109375" style="1" customWidth="1"/>
    <col min="2306" max="2306" width="17.42578125" style="1" customWidth="1"/>
    <col min="2307" max="2307" width="17.28515625" style="1" customWidth="1"/>
    <col min="2308" max="2308" width="23.7109375" style="1" customWidth="1"/>
    <col min="2309" max="2309" width="25.42578125" style="1" customWidth="1"/>
    <col min="2310" max="2310" width="19" style="1" customWidth="1"/>
    <col min="2311" max="2311" width="6.5703125" style="1" customWidth="1"/>
    <col min="2312" max="2327" width="0" style="1" hidden="1" customWidth="1"/>
    <col min="2328" max="2559" width="9.28515625" style="1"/>
    <col min="2560" max="2560" width="25.42578125" style="1" customWidth="1"/>
    <col min="2561" max="2561" width="32.7109375" style="1" customWidth="1"/>
    <col min="2562" max="2562" width="17.42578125" style="1" customWidth="1"/>
    <col min="2563" max="2563" width="17.28515625" style="1" customWidth="1"/>
    <col min="2564" max="2564" width="23.7109375" style="1" customWidth="1"/>
    <col min="2565" max="2565" width="25.42578125" style="1" customWidth="1"/>
    <col min="2566" max="2566" width="19" style="1" customWidth="1"/>
    <col min="2567" max="2567" width="6.5703125" style="1" customWidth="1"/>
    <col min="2568" max="2583" width="0" style="1" hidden="1" customWidth="1"/>
    <col min="2584" max="2815" width="9.28515625" style="1"/>
    <col min="2816" max="2816" width="25.42578125" style="1" customWidth="1"/>
    <col min="2817" max="2817" width="32.7109375" style="1" customWidth="1"/>
    <col min="2818" max="2818" width="17.42578125" style="1" customWidth="1"/>
    <col min="2819" max="2819" width="17.28515625" style="1" customWidth="1"/>
    <col min="2820" max="2820" width="23.7109375" style="1" customWidth="1"/>
    <col min="2821" max="2821" width="25.42578125" style="1" customWidth="1"/>
    <col min="2822" max="2822" width="19" style="1" customWidth="1"/>
    <col min="2823" max="2823" width="6.5703125" style="1" customWidth="1"/>
    <col min="2824" max="2839" width="0" style="1" hidden="1" customWidth="1"/>
    <col min="2840" max="3071" width="9.28515625" style="1"/>
    <col min="3072" max="3072" width="25.42578125" style="1" customWidth="1"/>
    <col min="3073" max="3073" width="32.7109375" style="1" customWidth="1"/>
    <col min="3074" max="3074" width="17.42578125" style="1" customWidth="1"/>
    <col min="3075" max="3075" width="17.28515625" style="1" customWidth="1"/>
    <col min="3076" max="3076" width="23.7109375" style="1" customWidth="1"/>
    <col min="3077" max="3077" width="25.42578125" style="1" customWidth="1"/>
    <col min="3078" max="3078" width="19" style="1" customWidth="1"/>
    <col min="3079" max="3079" width="6.5703125" style="1" customWidth="1"/>
    <col min="3080" max="3095" width="0" style="1" hidden="1" customWidth="1"/>
    <col min="3096" max="3327" width="9.28515625" style="1"/>
    <col min="3328" max="3328" width="25.42578125" style="1" customWidth="1"/>
    <col min="3329" max="3329" width="32.7109375" style="1" customWidth="1"/>
    <col min="3330" max="3330" width="17.42578125" style="1" customWidth="1"/>
    <col min="3331" max="3331" width="17.28515625" style="1" customWidth="1"/>
    <col min="3332" max="3332" width="23.7109375" style="1" customWidth="1"/>
    <col min="3333" max="3333" width="25.42578125" style="1" customWidth="1"/>
    <col min="3334" max="3334" width="19" style="1" customWidth="1"/>
    <col min="3335" max="3335" width="6.5703125" style="1" customWidth="1"/>
    <col min="3336" max="3351" width="0" style="1" hidden="1" customWidth="1"/>
    <col min="3352" max="3583" width="9.28515625" style="1"/>
    <col min="3584" max="3584" width="25.42578125" style="1" customWidth="1"/>
    <col min="3585" max="3585" width="32.7109375" style="1" customWidth="1"/>
    <col min="3586" max="3586" width="17.42578125" style="1" customWidth="1"/>
    <col min="3587" max="3587" width="17.28515625" style="1" customWidth="1"/>
    <col min="3588" max="3588" width="23.7109375" style="1" customWidth="1"/>
    <col min="3589" max="3589" width="25.42578125" style="1" customWidth="1"/>
    <col min="3590" max="3590" width="19" style="1" customWidth="1"/>
    <col min="3591" max="3591" width="6.5703125" style="1" customWidth="1"/>
    <col min="3592" max="3607" width="0" style="1" hidden="1" customWidth="1"/>
    <col min="3608" max="3839" width="9.28515625" style="1"/>
    <col min="3840" max="3840" width="25.42578125" style="1" customWidth="1"/>
    <col min="3841" max="3841" width="32.7109375" style="1" customWidth="1"/>
    <col min="3842" max="3842" width="17.42578125" style="1" customWidth="1"/>
    <col min="3843" max="3843" width="17.28515625" style="1" customWidth="1"/>
    <col min="3844" max="3844" width="23.7109375" style="1" customWidth="1"/>
    <col min="3845" max="3845" width="25.42578125" style="1" customWidth="1"/>
    <col min="3846" max="3846" width="19" style="1" customWidth="1"/>
    <col min="3847" max="3847" width="6.5703125" style="1" customWidth="1"/>
    <col min="3848" max="3863" width="0" style="1" hidden="1" customWidth="1"/>
    <col min="3864" max="4095" width="9.28515625" style="1"/>
    <col min="4096" max="4096" width="25.42578125" style="1" customWidth="1"/>
    <col min="4097" max="4097" width="32.7109375" style="1" customWidth="1"/>
    <col min="4098" max="4098" width="17.42578125" style="1" customWidth="1"/>
    <col min="4099" max="4099" width="17.28515625" style="1" customWidth="1"/>
    <col min="4100" max="4100" width="23.7109375" style="1" customWidth="1"/>
    <col min="4101" max="4101" width="25.42578125" style="1" customWidth="1"/>
    <col min="4102" max="4102" width="19" style="1" customWidth="1"/>
    <col min="4103" max="4103" width="6.5703125" style="1" customWidth="1"/>
    <col min="4104" max="4119" width="0" style="1" hidden="1" customWidth="1"/>
    <col min="4120" max="4351" width="9.28515625" style="1"/>
    <col min="4352" max="4352" width="25.42578125" style="1" customWidth="1"/>
    <col min="4353" max="4353" width="32.7109375" style="1" customWidth="1"/>
    <col min="4354" max="4354" width="17.42578125" style="1" customWidth="1"/>
    <col min="4355" max="4355" width="17.28515625" style="1" customWidth="1"/>
    <col min="4356" max="4356" width="23.7109375" style="1" customWidth="1"/>
    <col min="4357" max="4357" width="25.42578125" style="1" customWidth="1"/>
    <col min="4358" max="4358" width="19" style="1" customWidth="1"/>
    <col min="4359" max="4359" width="6.5703125" style="1" customWidth="1"/>
    <col min="4360" max="4375" width="0" style="1" hidden="1" customWidth="1"/>
    <col min="4376" max="4607" width="9.28515625" style="1"/>
    <col min="4608" max="4608" width="25.42578125" style="1" customWidth="1"/>
    <col min="4609" max="4609" width="32.7109375" style="1" customWidth="1"/>
    <col min="4610" max="4610" width="17.42578125" style="1" customWidth="1"/>
    <col min="4611" max="4611" width="17.28515625" style="1" customWidth="1"/>
    <col min="4612" max="4612" width="23.7109375" style="1" customWidth="1"/>
    <col min="4613" max="4613" width="25.42578125" style="1" customWidth="1"/>
    <col min="4614" max="4614" width="19" style="1" customWidth="1"/>
    <col min="4615" max="4615" width="6.5703125" style="1" customWidth="1"/>
    <col min="4616" max="4631" width="0" style="1" hidden="1" customWidth="1"/>
    <col min="4632" max="4863" width="9.28515625" style="1"/>
    <col min="4864" max="4864" width="25.42578125" style="1" customWidth="1"/>
    <col min="4865" max="4865" width="32.7109375" style="1" customWidth="1"/>
    <col min="4866" max="4866" width="17.42578125" style="1" customWidth="1"/>
    <col min="4867" max="4867" width="17.28515625" style="1" customWidth="1"/>
    <col min="4868" max="4868" width="23.7109375" style="1" customWidth="1"/>
    <col min="4869" max="4869" width="25.42578125" style="1" customWidth="1"/>
    <col min="4870" max="4870" width="19" style="1" customWidth="1"/>
    <col min="4871" max="4871" width="6.5703125" style="1" customWidth="1"/>
    <col min="4872" max="4887" width="0" style="1" hidden="1" customWidth="1"/>
    <col min="4888" max="5119" width="9.28515625" style="1"/>
    <col min="5120" max="5120" width="25.42578125" style="1" customWidth="1"/>
    <col min="5121" max="5121" width="32.7109375" style="1" customWidth="1"/>
    <col min="5122" max="5122" width="17.42578125" style="1" customWidth="1"/>
    <col min="5123" max="5123" width="17.28515625" style="1" customWidth="1"/>
    <col min="5124" max="5124" width="23.7109375" style="1" customWidth="1"/>
    <col min="5125" max="5125" width="25.42578125" style="1" customWidth="1"/>
    <col min="5126" max="5126" width="19" style="1" customWidth="1"/>
    <col min="5127" max="5127" width="6.5703125" style="1" customWidth="1"/>
    <col min="5128" max="5143" width="0" style="1" hidden="1" customWidth="1"/>
    <col min="5144" max="5375" width="9.28515625" style="1"/>
    <col min="5376" max="5376" width="25.42578125" style="1" customWidth="1"/>
    <col min="5377" max="5377" width="32.7109375" style="1" customWidth="1"/>
    <col min="5378" max="5378" width="17.42578125" style="1" customWidth="1"/>
    <col min="5379" max="5379" width="17.28515625" style="1" customWidth="1"/>
    <col min="5380" max="5380" width="23.7109375" style="1" customWidth="1"/>
    <col min="5381" max="5381" width="25.42578125" style="1" customWidth="1"/>
    <col min="5382" max="5382" width="19" style="1" customWidth="1"/>
    <col min="5383" max="5383" width="6.5703125" style="1" customWidth="1"/>
    <col min="5384" max="5399" width="0" style="1" hidden="1" customWidth="1"/>
    <col min="5400" max="5631" width="9.28515625" style="1"/>
    <col min="5632" max="5632" width="25.42578125" style="1" customWidth="1"/>
    <col min="5633" max="5633" width="32.7109375" style="1" customWidth="1"/>
    <col min="5634" max="5634" width="17.42578125" style="1" customWidth="1"/>
    <col min="5635" max="5635" width="17.28515625" style="1" customWidth="1"/>
    <col min="5636" max="5636" width="23.7109375" style="1" customWidth="1"/>
    <col min="5637" max="5637" width="25.42578125" style="1" customWidth="1"/>
    <col min="5638" max="5638" width="19" style="1" customWidth="1"/>
    <col min="5639" max="5639" width="6.5703125" style="1" customWidth="1"/>
    <col min="5640" max="5655" width="0" style="1" hidden="1" customWidth="1"/>
    <col min="5656" max="5887" width="9.28515625" style="1"/>
    <col min="5888" max="5888" width="25.42578125" style="1" customWidth="1"/>
    <col min="5889" max="5889" width="32.7109375" style="1" customWidth="1"/>
    <col min="5890" max="5890" width="17.42578125" style="1" customWidth="1"/>
    <col min="5891" max="5891" width="17.28515625" style="1" customWidth="1"/>
    <col min="5892" max="5892" width="23.7109375" style="1" customWidth="1"/>
    <col min="5893" max="5893" width="25.42578125" style="1" customWidth="1"/>
    <col min="5894" max="5894" width="19" style="1" customWidth="1"/>
    <col min="5895" max="5895" width="6.5703125" style="1" customWidth="1"/>
    <col min="5896" max="5911" width="0" style="1" hidden="1" customWidth="1"/>
    <col min="5912" max="6143" width="9.28515625" style="1"/>
    <col min="6144" max="6144" width="25.42578125" style="1" customWidth="1"/>
    <col min="6145" max="6145" width="32.7109375" style="1" customWidth="1"/>
    <col min="6146" max="6146" width="17.42578125" style="1" customWidth="1"/>
    <col min="6147" max="6147" width="17.28515625" style="1" customWidth="1"/>
    <col min="6148" max="6148" width="23.7109375" style="1" customWidth="1"/>
    <col min="6149" max="6149" width="25.42578125" style="1" customWidth="1"/>
    <col min="6150" max="6150" width="19" style="1" customWidth="1"/>
    <col min="6151" max="6151" width="6.5703125" style="1" customWidth="1"/>
    <col min="6152" max="6167" width="0" style="1" hidden="1" customWidth="1"/>
    <col min="6168" max="6399" width="9.28515625" style="1"/>
    <col min="6400" max="6400" width="25.42578125" style="1" customWidth="1"/>
    <col min="6401" max="6401" width="32.7109375" style="1" customWidth="1"/>
    <col min="6402" max="6402" width="17.42578125" style="1" customWidth="1"/>
    <col min="6403" max="6403" width="17.28515625" style="1" customWidth="1"/>
    <col min="6404" max="6404" width="23.7109375" style="1" customWidth="1"/>
    <col min="6405" max="6405" width="25.42578125" style="1" customWidth="1"/>
    <col min="6406" max="6406" width="19" style="1" customWidth="1"/>
    <col min="6407" max="6407" width="6.5703125" style="1" customWidth="1"/>
    <col min="6408" max="6423" width="0" style="1" hidden="1" customWidth="1"/>
    <col min="6424" max="6655" width="9.28515625" style="1"/>
    <col min="6656" max="6656" width="25.42578125" style="1" customWidth="1"/>
    <col min="6657" max="6657" width="32.7109375" style="1" customWidth="1"/>
    <col min="6658" max="6658" width="17.42578125" style="1" customWidth="1"/>
    <col min="6659" max="6659" width="17.28515625" style="1" customWidth="1"/>
    <col min="6660" max="6660" width="23.7109375" style="1" customWidth="1"/>
    <col min="6661" max="6661" width="25.42578125" style="1" customWidth="1"/>
    <col min="6662" max="6662" width="19" style="1" customWidth="1"/>
    <col min="6663" max="6663" width="6.5703125" style="1" customWidth="1"/>
    <col min="6664" max="6679" width="0" style="1" hidden="1" customWidth="1"/>
    <col min="6680" max="6911" width="9.28515625" style="1"/>
    <col min="6912" max="6912" width="25.42578125" style="1" customWidth="1"/>
    <col min="6913" max="6913" width="32.7109375" style="1" customWidth="1"/>
    <col min="6914" max="6914" width="17.42578125" style="1" customWidth="1"/>
    <col min="6915" max="6915" width="17.28515625" style="1" customWidth="1"/>
    <col min="6916" max="6916" width="23.7109375" style="1" customWidth="1"/>
    <col min="6917" max="6917" width="25.42578125" style="1" customWidth="1"/>
    <col min="6918" max="6918" width="19" style="1" customWidth="1"/>
    <col min="6919" max="6919" width="6.5703125" style="1" customWidth="1"/>
    <col min="6920" max="6935" width="0" style="1" hidden="1" customWidth="1"/>
    <col min="6936" max="7167" width="9.28515625" style="1"/>
    <col min="7168" max="7168" width="25.42578125" style="1" customWidth="1"/>
    <col min="7169" max="7169" width="32.7109375" style="1" customWidth="1"/>
    <col min="7170" max="7170" width="17.42578125" style="1" customWidth="1"/>
    <col min="7171" max="7171" width="17.28515625" style="1" customWidth="1"/>
    <col min="7172" max="7172" width="23.7109375" style="1" customWidth="1"/>
    <col min="7173" max="7173" width="25.42578125" style="1" customWidth="1"/>
    <col min="7174" max="7174" width="19" style="1" customWidth="1"/>
    <col min="7175" max="7175" width="6.5703125" style="1" customWidth="1"/>
    <col min="7176" max="7191" width="0" style="1" hidden="1" customWidth="1"/>
    <col min="7192" max="7423" width="9.28515625" style="1"/>
    <col min="7424" max="7424" width="25.42578125" style="1" customWidth="1"/>
    <col min="7425" max="7425" width="32.7109375" style="1" customWidth="1"/>
    <col min="7426" max="7426" width="17.42578125" style="1" customWidth="1"/>
    <col min="7427" max="7427" width="17.28515625" style="1" customWidth="1"/>
    <col min="7428" max="7428" width="23.7109375" style="1" customWidth="1"/>
    <col min="7429" max="7429" width="25.42578125" style="1" customWidth="1"/>
    <col min="7430" max="7430" width="19" style="1" customWidth="1"/>
    <col min="7431" max="7431" width="6.5703125" style="1" customWidth="1"/>
    <col min="7432" max="7447" width="0" style="1" hidden="1" customWidth="1"/>
    <col min="7448" max="7679" width="9.28515625" style="1"/>
    <col min="7680" max="7680" width="25.42578125" style="1" customWidth="1"/>
    <col min="7681" max="7681" width="32.7109375" style="1" customWidth="1"/>
    <col min="7682" max="7682" width="17.42578125" style="1" customWidth="1"/>
    <col min="7683" max="7683" width="17.28515625" style="1" customWidth="1"/>
    <col min="7684" max="7684" width="23.7109375" style="1" customWidth="1"/>
    <col min="7685" max="7685" width="25.42578125" style="1" customWidth="1"/>
    <col min="7686" max="7686" width="19" style="1" customWidth="1"/>
    <col min="7687" max="7687" width="6.5703125" style="1" customWidth="1"/>
    <col min="7688" max="7703" width="0" style="1" hidden="1" customWidth="1"/>
    <col min="7704" max="7935" width="9.28515625" style="1"/>
    <col min="7936" max="7936" width="25.42578125" style="1" customWidth="1"/>
    <col min="7937" max="7937" width="32.7109375" style="1" customWidth="1"/>
    <col min="7938" max="7938" width="17.42578125" style="1" customWidth="1"/>
    <col min="7939" max="7939" width="17.28515625" style="1" customWidth="1"/>
    <col min="7940" max="7940" width="23.7109375" style="1" customWidth="1"/>
    <col min="7941" max="7941" width="25.42578125" style="1" customWidth="1"/>
    <col min="7942" max="7942" width="19" style="1" customWidth="1"/>
    <col min="7943" max="7943" width="6.5703125" style="1" customWidth="1"/>
    <col min="7944" max="7959" width="0" style="1" hidden="1" customWidth="1"/>
    <col min="7960" max="8191" width="9.28515625" style="1"/>
    <col min="8192" max="8192" width="25.42578125" style="1" customWidth="1"/>
    <col min="8193" max="8193" width="32.7109375" style="1" customWidth="1"/>
    <col min="8194" max="8194" width="17.42578125" style="1" customWidth="1"/>
    <col min="8195" max="8195" width="17.28515625" style="1" customWidth="1"/>
    <col min="8196" max="8196" width="23.7109375" style="1" customWidth="1"/>
    <col min="8197" max="8197" width="25.42578125" style="1" customWidth="1"/>
    <col min="8198" max="8198" width="19" style="1" customWidth="1"/>
    <col min="8199" max="8199" width="6.5703125" style="1" customWidth="1"/>
    <col min="8200" max="8215" width="0" style="1" hidden="1" customWidth="1"/>
    <col min="8216" max="8447" width="9.28515625" style="1"/>
    <col min="8448" max="8448" width="25.42578125" style="1" customWidth="1"/>
    <col min="8449" max="8449" width="32.7109375" style="1" customWidth="1"/>
    <col min="8450" max="8450" width="17.42578125" style="1" customWidth="1"/>
    <col min="8451" max="8451" width="17.28515625" style="1" customWidth="1"/>
    <col min="8452" max="8452" width="23.7109375" style="1" customWidth="1"/>
    <col min="8453" max="8453" width="25.42578125" style="1" customWidth="1"/>
    <col min="8454" max="8454" width="19" style="1" customWidth="1"/>
    <col min="8455" max="8455" width="6.5703125" style="1" customWidth="1"/>
    <col min="8456" max="8471" width="0" style="1" hidden="1" customWidth="1"/>
    <col min="8472" max="8703" width="9.28515625" style="1"/>
    <col min="8704" max="8704" width="25.42578125" style="1" customWidth="1"/>
    <col min="8705" max="8705" width="32.7109375" style="1" customWidth="1"/>
    <col min="8706" max="8706" width="17.42578125" style="1" customWidth="1"/>
    <col min="8707" max="8707" width="17.28515625" style="1" customWidth="1"/>
    <col min="8708" max="8708" width="23.7109375" style="1" customWidth="1"/>
    <col min="8709" max="8709" width="25.42578125" style="1" customWidth="1"/>
    <col min="8710" max="8710" width="19" style="1" customWidth="1"/>
    <col min="8711" max="8711" width="6.5703125" style="1" customWidth="1"/>
    <col min="8712" max="8727" width="0" style="1" hidden="1" customWidth="1"/>
    <col min="8728" max="8959" width="9.28515625" style="1"/>
    <col min="8960" max="8960" width="25.42578125" style="1" customWidth="1"/>
    <col min="8961" max="8961" width="32.7109375" style="1" customWidth="1"/>
    <col min="8962" max="8962" width="17.42578125" style="1" customWidth="1"/>
    <col min="8963" max="8963" width="17.28515625" style="1" customWidth="1"/>
    <col min="8964" max="8964" width="23.7109375" style="1" customWidth="1"/>
    <col min="8965" max="8965" width="25.42578125" style="1" customWidth="1"/>
    <col min="8966" max="8966" width="19" style="1" customWidth="1"/>
    <col min="8967" max="8967" width="6.5703125" style="1" customWidth="1"/>
    <col min="8968" max="8983" width="0" style="1" hidden="1" customWidth="1"/>
    <col min="8984" max="9215" width="9.28515625" style="1"/>
    <col min="9216" max="9216" width="25.42578125" style="1" customWidth="1"/>
    <col min="9217" max="9217" width="32.7109375" style="1" customWidth="1"/>
    <col min="9218" max="9218" width="17.42578125" style="1" customWidth="1"/>
    <col min="9219" max="9219" width="17.28515625" style="1" customWidth="1"/>
    <col min="9220" max="9220" width="23.7109375" style="1" customWidth="1"/>
    <col min="9221" max="9221" width="25.42578125" style="1" customWidth="1"/>
    <col min="9222" max="9222" width="19" style="1" customWidth="1"/>
    <col min="9223" max="9223" width="6.5703125" style="1" customWidth="1"/>
    <col min="9224" max="9239" width="0" style="1" hidden="1" customWidth="1"/>
    <col min="9240" max="9471" width="9.28515625" style="1"/>
    <col min="9472" max="9472" width="25.42578125" style="1" customWidth="1"/>
    <col min="9473" max="9473" width="32.7109375" style="1" customWidth="1"/>
    <col min="9474" max="9474" width="17.42578125" style="1" customWidth="1"/>
    <col min="9475" max="9475" width="17.28515625" style="1" customWidth="1"/>
    <col min="9476" max="9476" width="23.7109375" style="1" customWidth="1"/>
    <col min="9477" max="9477" width="25.42578125" style="1" customWidth="1"/>
    <col min="9478" max="9478" width="19" style="1" customWidth="1"/>
    <col min="9479" max="9479" width="6.5703125" style="1" customWidth="1"/>
    <col min="9480" max="9495" width="0" style="1" hidden="1" customWidth="1"/>
    <col min="9496" max="9727" width="9.28515625" style="1"/>
    <col min="9728" max="9728" width="25.42578125" style="1" customWidth="1"/>
    <col min="9729" max="9729" width="32.7109375" style="1" customWidth="1"/>
    <col min="9730" max="9730" width="17.42578125" style="1" customWidth="1"/>
    <col min="9731" max="9731" width="17.28515625" style="1" customWidth="1"/>
    <col min="9732" max="9732" width="23.7109375" style="1" customWidth="1"/>
    <col min="9733" max="9733" width="25.42578125" style="1" customWidth="1"/>
    <col min="9734" max="9734" width="19" style="1" customWidth="1"/>
    <col min="9735" max="9735" width="6.5703125" style="1" customWidth="1"/>
    <col min="9736" max="9751" width="0" style="1" hidden="1" customWidth="1"/>
    <col min="9752" max="9983" width="9.28515625" style="1"/>
    <col min="9984" max="9984" width="25.42578125" style="1" customWidth="1"/>
    <col min="9985" max="9985" width="32.7109375" style="1" customWidth="1"/>
    <col min="9986" max="9986" width="17.42578125" style="1" customWidth="1"/>
    <col min="9987" max="9987" width="17.28515625" style="1" customWidth="1"/>
    <col min="9988" max="9988" width="23.7109375" style="1" customWidth="1"/>
    <col min="9989" max="9989" width="25.42578125" style="1" customWidth="1"/>
    <col min="9990" max="9990" width="19" style="1" customWidth="1"/>
    <col min="9991" max="9991" width="6.5703125" style="1" customWidth="1"/>
    <col min="9992" max="10007" width="0" style="1" hidden="1" customWidth="1"/>
    <col min="10008" max="10239" width="9.28515625" style="1"/>
    <col min="10240" max="10240" width="25.42578125" style="1" customWidth="1"/>
    <col min="10241" max="10241" width="32.7109375" style="1" customWidth="1"/>
    <col min="10242" max="10242" width="17.42578125" style="1" customWidth="1"/>
    <col min="10243" max="10243" width="17.28515625" style="1" customWidth="1"/>
    <col min="10244" max="10244" width="23.7109375" style="1" customWidth="1"/>
    <col min="10245" max="10245" width="25.42578125" style="1" customWidth="1"/>
    <col min="10246" max="10246" width="19" style="1" customWidth="1"/>
    <col min="10247" max="10247" width="6.5703125" style="1" customWidth="1"/>
    <col min="10248" max="10263" width="0" style="1" hidden="1" customWidth="1"/>
    <col min="10264" max="10495" width="9.28515625" style="1"/>
    <col min="10496" max="10496" width="25.42578125" style="1" customWidth="1"/>
    <col min="10497" max="10497" width="32.7109375" style="1" customWidth="1"/>
    <col min="10498" max="10498" width="17.42578125" style="1" customWidth="1"/>
    <col min="10499" max="10499" width="17.28515625" style="1" customWidth="1"/>
    <col min="10500" max="10500" width="23.7109375" style="1" customWidth="1"/>
    <col min="10501" max="10501" width="25.42578125" style="1" customWidth="1"/>
    <col min="10502" max="10502" width="19" style="1" customWidth="1"/>
    <col min="10503" max="10503" width="6.5703125" style="1" customWidth="1"/>
    <col min="10504" max="10519" width="0" style="1" hidden="1" customWidth="1"/>
    <col min="10520" max="10751" width="9.28515625" style="1"/>
    <col min="10752" max="10752" width="25.42578125" style="1" customWidth="1"/>
    <col min="10753" max="10753" width="32.7109375" style="1" customWidth="1"/>
    <col min="10754" max="10754" width="17.42578125" style="1" customWidth="1"/>
    <col min="10755" max="10755" width="17.28515625" style="1" customWidth="1"/>
    <col min="10756" max="10756" width="23.7109375" style="1" customWidth="1"/>
    <col min="10757" max="10757" width="25.42578125" style="1" customWidth="1"/>
    <col min="10758" max="10758" width="19" style="1" customWidth="1"/>
    <col min="10759" max="10759" width="6.5703125" style="1" customWidth="1"/>
    <col min="10760" max="10775" width="0" style="1" hidden="1" customWidth="1"/>
    <col min="10776" max="11007" width="9.28515625" style="1"/>
    <col min="11008" max="11008" width="25.42578125" style="1" customWidth="1"/>
    <col min="11009" max="11009" width="32.7109375" style="1" customWidth="1"/>
    <col min="11010" max="11010" width="17.42578125" style="1" customWidth="1"/>
    <col min="11011" max="11011" width="17.28515625" style="1" customWidth="1"/>
    <col min="11012" max="11012" width="23.7109375" style="1" customWidth="1"/>
    <col min="11013" max="11013" width="25.42578125" style="1" customWidth="1"/>
    <col min="11014" max="11014" width="19" style="1" customWidth="1"/>
    <col min="11015" max="11015" width="6.5703125" style="1" customWidth="1"/>
    <col min="11016" max="11031" width="0" style="1" hidden="1" customWidth="1"/>
    <col min="11032" max="11263" width="9.28515625" style="1"/>
    <col min="11264" max="11264" width="25.42578125" style="1" customWidth="1"/>
    <col min="11265" max="11265" width="32.7109375" style="1" customWidth="1"/>
    <col min="11266" max="11266" width="17.42578125" style="1" customWidth="1"/>
    <col min="11267" max="11267" width="17.28515625" style="1" customWidth="1"/>
    <col min="11268" max="11268" width="23.7109375" style="1" customWidth="1"/>
    <col min="11269" max="11269" width="25.42578125" style="1" customWidth="1"/>
    <col min="11270" max="11270" width="19" style="1" customWidth="1"/>
    <col min="11271" max="11271" width="6.5703125" style="1" customWidth="1"/>
    <col min="11272" max="11287" width="0" style="1" hidden="1" customWidth="1"/>
    <col min="11288" max="11519" width="9.28515625" style="1"/>
    <col min="11520" max="11520" width="25.42578125" style="1" customWidth="1"/>
    <col min="11521" max="11521" width="32.7109375" style="1" customWidth="1"/>
    <col min="11522" max="11522" width="17.42578125" style="1" customWidth="1"/>
    <col min="11523" max="11523" width="17.28515625" style="1" customWidth="1"/>
    <col min="11524" max="11524" width="23.7109375" style="1" customWidth="1"/>
    <col min="11525" max="11525" width="25.42578125" style="1" customWidth="1"/>
    <col min="11526" max="11526" width="19" style="1" customWidth="1"/>
    <col min="11527" max="11527" width="6.5703125" style="1" customWidth="1"/>
    <col min="11528" max="11543" width="0" style="1" hidden="1" customWidth="1"/>
    <col min="11544" max="11775" width="9.28515625" style="1"/>
    <col min="11776" max="11776" width="25.42578125" style="1" customWidth="1"/>
    <col min="11777" max="11777" width="32.7109375" style="1" customWidth="1"/>
    <col min="11778" max="11778" width="17.42578125" style="1" customWidth="1"/>
    <col min="11779" max="11779" width="17.28515625" style="1" customWidth="1"/>
    <col min="11780" max="11780" width="23.7109375" style="1" customWidth="1"/>
    <col min="11781" max="11781" width="25.42578125" style="1" customWidth="1"/>
    <col min="11782" max="11782" width="19" style="1" customWidth="1"/>
    <col min="11783" max="11783" width="6.5703125" style="1" customWidth="1"/>
    <col min="11784" max="11799" width="0" style="1" hidden="1" customWidth="1"/>
    <col min="11800" max="12031" width="9.28515625" style="1"/>
    <col min="12032" max="12032" width="25.42578125" style="1" customWidth="1"/>
    <col min="12033" max="12033" width="32.7109375" style="1" customWidth="1"/>
    <col min="12034" max="12034" width="17.42578125" style="1" customWidth="1"/>
    <col min="12035" max="12035" width="17.28515625" style="1" customWidth="1"/>
    <col min="12036" max="12036" width="23.7109375" style="1" customWidth="1"/>
    <col min="12037" max="12037" width="25.42578125" style="1" customWidth="1"/>
    <col min="12038" max="12038" width="19" style="1" customWidth="1"/>
    <col min="12039" max="12039" width="6.5703125" style="1" customWidth="1"/>
    <col min="12040" max="12055" width="0" style="1" hidden="1" customWidth="1"/>
    <col min="12056" max="12287" width="9.28515625" style="1"/>
    <col min="12288" max="12288" width="25.42578125" style="1" customWidth="1"/>
    <col min="12289" max="12289" width="32.7109375" style="1" customWidth="1"/>
    <col min="12290" max="12290" width="17.42578125" style="1" customWidth="1"/>
    <col min="12291" max="12291" width="17.28515625" style="1" customWidth="1"/>
    <col min="12292" max="12292" width="23.7109375" style="1" customWidth="1"/>
    <col min="12293" max="12293" width="25.42578125" style="1" customWidth="1"/>
    <col min="12294" max="12294" width="19" style="1" customWidth="1"/>
    <col min="12295" max="12295" width="6.5703125" style="1" customWidth="1"/>
    <col min="12296" max="12311" width="0" style="1" hidden="1" customWidth="1"/>
    <col min="12312" max="12543" width="9.28515625" style="1"/>
    <col min="12544" max="12544" width="25.42578125" style="1" customWidth="1"/>
    <col min="12545" max="12545" width="32.7109375" style="1" customWidth="1"/>
    <col min="12546" max="12546" width="17.42578125" style="1" customWidth="1"/>
    <col min="12547" max="12547" width="17.28515625" style="1" customWidth="1"/>
    <col min="12548" max="12548" width="23.7109375" style="1" customWidth="1"/>
    <col min="12549" max="12549" width="25.42578125" style="1" customWidth="1"/>
    <col min="12550" max="12550" width="19" style="1" customWidth="1"/>
    <col min="12551" max="12551" width="6.5703125" style="1" customWidth="1"/>
    <col min="12552" max="12567" width="0" style="1" hidden="1" customWidth="1"/>
    <col min="12568" max="12799" width="9.28515625" style="1"/>
    <col min="12800" max="12800" width="25.42578125" style="1" customWidth="1"/>
    <col min="12801" max="12801" width="32.7109375" style="1" customWidth="1"/>
    <col min="12802" max="12802" width="17.42578125" style="1" customWidth="1"/>
    <col min="12803" max="12803" width="17.28515625" style="1" customWidth="1"/>
    <col min="12804" max="12804" width="23.7109375" style="1" customWidth="1"/>
    <col min="12805" max="12805" width="25.42578125" style="1" customWidth="1"/>
    <col min="12806" max="12806" width="19" style="1" customWidth="1"/>
    <col min="12807" max="12807" width="6.5703125" style="1" customWidth="1"/>
    <col min="12808" max="12823" width="0" style="1" hidden="1" customWidth="1"/>
    <col min="12824" max="13055" width="9.28515625" style="1"/>
    <col min="13056" max="13056" width="25.42578125" style="1" customWidth="1"/>
    <col min="13057" max="13057" width="32.7109375" style="1" customWidth="1"/>
    <col min="13058" max="13058" width="17.42578125" style="1" customWidth="1"/>
    <col min="13059" max="13059" width="17.28515625" style="1" customWidth="1"/>
    <col min="13060" max="13060" width="23.7109375" style="1" customWidth="1"/>
    <col min="13061" max="13061" width="25.42578125" style="1" customWidth="1"/>
    <col min="13062" max="13062" width="19" style="1" customWidth="1"/>
    <col min="13063" max="13063" width="6.5703125" style="1" customWidth="1"/>
    <col min="13064" max="13079" width="0" style="1" hidden="1" customWidth="1"/>
    <col min="13080" max="13311" width="9.28515625" style="1"/>
    <col min="13312" max="13312" width="25.42578125" style="1" customWidth="1"/>
    <col min="13313" max="13313" width="32.7109375" style="1" customWidth="1"/>
    <col min="13314" max="13314" width="17.42578125" style="1" customWidth="1"/>
    <col min="13315" max="13315" width="17.28515625" style="1" customWidth="1"/>
    <col min="13316" max="13316" width="23.7109375" style="1" customWidth="1"/>
    <col min="13317" max="13317" width="25.42578125" style="1" customWidth="1"/>
    <col min="13318" max="13318" width="19" style="1" customWidth="1"/>
    <col min="13319" max="13319" width="6.5703125" style="1" customWidth="1"/>
    <col min="13320" max="13335" width="0" style="1" hidden="1" customWidth="1"/>
    <col min="13336" max="13567" width="9.28515625" style="1"/>
    <col min="13568" max="13568" width="25.42578125" style="1" customWidth="1"/>
    <col min="13569" max="13569" width="32.7109375" style="1" customWidth="1"/>
    <col min="13570" max="13570" width="17.42578125" style="1" customWidth="1"/>
    <col min="13571" max="13571" width="17.28515625" style="1" customWidth="1"/>
    <col min="13572" max="13572" width="23.7109375" style="1" customWidth="1"/>
    <col min="13573" max="13573" width="25.42578125" style="1" customWidth="1"/>
    <col min="13574" max="13574" width="19" style="1" customWidth="1"/>
    <col min="13575" max="13575" width="6.5703125" style="1" customWidth="1"/>
    <col min="13576" max="13591" width="0" style="1" hidden="1" customWidth="1"/>
    <col min="13592" max="13823" width="9.28515625" style="1"/>
    <col min="13824" max="13824" width="25.42578125" style="1" customWidth="1"/>
    <col min="13825" max="13825" width="32.7109375" style="1" customWidth="1"/>
    <col min="13826" max="13826" width="17.42578125" style="1" customWidth="1"/>
    <col min="13827" max="13827" width="17.28515625" style="1" customWidth="1"/>
    <col min="13828" max="13828" width="23.7109375" style="1" customWidth="1"/>
    <col min="13829" max="13829" width="25.42578125" style="1" customWidth="1"/>
    <col min="13830" max="13830" width="19" style="1" customWidth="1"/>
    <col min="13831" max="13831" width="6.5703125" style="1" customWidth="1"/>
    <col min="13832" max="13847" width="0" style="1" hidden="1" customWidth="1"/>
    <col min="13848" max="14079" width="9.28515625" style="1"/>
    <col min="14080" max="14080" width="25.42578125" style="1" customWidth="1"/>
    <col min="14081" max="14081" width="32.7109375" style="1" customWidth="1"/>
    <col min="14082" max="14082" width="17.42578125" style="1" customWidth="1"/>
    <col min="14083" max="14083" width="17.28515625" style="1" customWidth="1"/>
    <col min="14084" max="14084" width="23.7109375" style="1" customWidth="1"/>
    <col min="14085" max="14085" width="25.42578125" style="1" customWidth="1"/>
    <col min="14086" max="14086" width="19" style="1" customWidth="1"/>
    <col min="14087" max="14087" width="6.5703125" style="1" customWidth="1"/>
    <col min="14088" max="14103" width="0" style="1" hidden="1" customWidth="1"/>
    <col min="14104" max="14335" width="9.28515625" style="1"/>
    <col min="14336" max="14336" width="25.42578125" style="1" customWidth="1"/>
    <col min="14337" max="14337" width="32.7109375" style="1" customWidth="1"/>
    <col min="14338" max="14338" width="17.42578125" style="1" customWidth="1"/>
    <col min="14339" max="14339" width="17.28515625" style="1" customWidth="1"/>
    <col min="14340" max="14340" width="23.7109375" style="1" customWidth="1"/>
    <col min="14341" max="14341" width="25.42578125" style="1" customWidth="1"/>
    <col min="14342" max="14342" width="19" style="1" customWidth="1"/>
    <col min="14343" max="14343" width="6.5703125" style="1" customWidth="1"/>
    <col min="14344" max="14359" width="0" style="1" hidden="1" customWidth="1"/>
    <col min="14360" max="14591" width="9.28515625" style="1"/>
    <col min="14592" max="14592" width="25.42578125" style="1" customWidth="1"/>
    <col min="14593" max="14593" width="32.7109375" style="1" customWidth="1"/>
    <col min="14594" max="14594" width="17.42578125" style="1" customWidth="1"/>
    <col min="14595" max="14595" width="17.28515625" style="1" customWidth="1"/>
    <col min="14596" max="14596" width="23.7109375" style="1" customWidth="1"/>
    <col min="14597" max="14597" width="25.42578125" style="1" customWidth="1"/>
    <col min="14598" max="14598" width="19" style="1" customWidth="1"/>
    <col min="14599" max="14599" width="6.5703125" style="1" customWidth="1"/>
    <col min="14600" max="14615" width="0" style="1" hidden="1" customWidth="1"/>
    <col min="14616" max="14847" width="9.28515625" style="1"/>
    <col min="14848" max="14848" width="25.42578125" style="1" customWidth="1"/>
    <col min="14849" max="14849" width="32.7109375" style="1" customWidth="1"/>
    <col min="14850" max="14850" width="17.42578125" style="1" customWidth="1"/>
    <col min="14851" max="14851" width="17.28515625" style="1" customWidth="1"/>
    <col min="14852" max="14852" width="23.7109375" style="1" customWidth="1"/>
    <col min="14853" max="14853" width="25.42578125" style="1" customWidth="1"/>
    <col min="14854" max="14854" width="19" style="1" customWidth="1"/>
    <col min="14855" max="14855" width="6.5703125" style="1" customWidth="1"/>
    <col min="14856" max="14871" width="0" style="1" hidden="1" customWidth="1"/>
    <col min="14872" max="15103" width="9.28515625" style="1"/>
    <col min="15104" max="15104" width="25.42578125" style="1" customWidth="1"/>
    <col min="15105" max="15105" width="32.7109375" style="1" customWidth="1"/>
    <col min="15106" max="15106" width="17.42578125" style="1" customWidth="1"/>
    <col min="15107" max="15107" width="17.28515625" style="1" customWidth="1"/>
    <col min="15108" max="15108" width="23.7109375" style="1" customWidth="1"/>
    <col min="15109" max="15109" width="25.42578125" style="1" customWidth="1"/>
    <col min="15110" max="15110" width="19" style="1" customWidth="1"/>
    <col min="15111" max="15111" width="6.5703125" style="1" customWidth="1"/>
    <col min="15112" max="15127" width="0" style="1" hidden="1" customWidth="1"/>
    <col min="15128" max="15359" width="9.28515625" style="1"/>
    <col min="15360" max="15360" width="25.42578125" style="1" customWidth="1"/>
    <col min="15361" max="15361" width="32.7109375" style="1" customWidth="1"/>
    <col min="15362" max="15362" width="17.42578125" style="1" customWidth="1"/>
    <col min="15363" max="15363" width="17.28515625" style="1" customWidth="1"/>
    <col min="15364" max="15364" width="23.7109375" style="1" customWidth="1"/>
    <col min="15365" max="15365" width="25.42578125" style="1" customWidth="1"/>
    <col min="15366" max="15366" width="19" style="1" customWidth="1"/>
    <col min="15367" max="15367" width="6.5703125" style="1" customWidth="1"/>
    <col min="15368" max="15383" width="0" style="1" hidden="1" customWidth="1"/>
    <col min="15384" max="15615" width="9.28515625" style="1"/>
    <col min="15616" max="15616" width="25.42578125" style="1" customWidth="1"/>
    <col min="15617" max="15617" width="32.7109375" style="1" customWidth="1"/>
    <col min="15618" max="15618" width="17.42578125" style="1" customWidth="1"/>
    <col min="15619" max="15619" width="17.28515625" style="1" customWidth="1"/>
    <col min="15620" max="15620" width="23.7109375" style="1" customWidth="1"/>
    <col min="15621" max="15621" width="25.42578125" style="1" customWidth="1"/>
    <col min="15622" max="15622" width="19" style="1" customWidth="1"/>
    <col min="15623" max="15623" width="6.5703125" style="1" customWidth="1"/>
    <col min="15624" max="15639" width="0" style="1" hidden="1" customWidth="1"/>
    <col min="15640" max="15871" width="9.28515625" style="1"/>
    <col min="15872" max="15872" width="25.42578125" style="1" customWidth="1"/>
    <col min="15873" max="15873" width="32.7109375" style="1" customWidth="1"/>
    <col min="15874" max="15874" width="17.42578125" style="1" customWidth="1"/>
    <col min="15875" max="15875" width="17.28515625" style="1" customWidth="1"/>
    <col min="15876" max="15876" width="23.7109375" style="1" customWidth="1"/>
    <col min="15877" max="15877" width="25.42578125" style="1" customWidth="1"/>
    <col min="15878" max="15878" width="19" style="1" customWidth="1"/>
    <col min="15879" max="15879" width="6.5703125" style="1" customWidth="1"/>
    <col min="15880" max="15895" width="0" style="1" hidden="1" customWidth="1"/>
    <col min="15896" max="16127" width="9.28515625" style="1"/>
    <col min="16128" max="16128" width="25.42578125" style="1" customWidth="1"/>
    <col min="16129" max="16129" width="32.7109375" style="1" customWidth="1"/>
    <col min="16130" max="16130" width="17.42578125" style="1" customWidth="1"/>
    <col min="16131" max="16131" width="17.28515625" style="1" customWidth="1"/>
    <col min="16132" max="16132" width="23.7109375" style="1" customWidth="1"/>
    <col min="16133" max="16133" width="25.42578125" style="1" customWidth="1"/>
    <col min="16134" max="16134" width="19" style="1" customWidth="1"/>
    <col min="16135" max="16135" width="6.5703125" style="1" customWidth="1"/>
    <col min="16136" max="16151" width="0" style="1" hidden="1" customWidth="1"/>
    <col min="16152" max="16384" width="9.28515625" style="1"/>
  </cols>
  <sheetData>
    <row r="1" spans="2:22" ht="42.75" customHeight="1" thickBot="1" x14ac:dyDescent="0.25">
      <c r="B1" s="277" t="s">
        <v>102</v>
      </c>
      <c r="C1" s="278"/>
      <c r="D1" s="278"/>
      <c r="E1" s="145" t="s">
        <v>132</v>
      </c>
      <c r="F1" s="146" t="str">
        <f>K11</f>
        <v>May</v>
      </c>
      <c r="G1" s="146">
        <f>K10</f>
        <v>2025</v>
      </c>
      <c r="H1" s="147"/>
      <c r="I1" s="144"/>
      <c r="J1" s="143" t="s">
        <v>131</v>
      </c>
      <c r="K1" s="143"/>
      <c r="L1" s="143"/>
      <c r="M1" s="141"/>
      <c r="N1" s="141"/>
      <c r="O1" s="141"/>
      <c r="P1" s="142"/>
      <c r="Q1" s="142"/>
      <c r="R1" s="142"/>
      <c r="S1" s="142"/>
      <c r="T1" s="141"/>
      <c r="U1" s="141"/>
    </row>
    <row r="2" spans="2:22" ht="8.25" customHeight="1" thickBot="1" x14ac:dyDescent="0.25">
      <c r="B2" s="140"/>
      <c r="C2" s="134"/>
      <c r="D2" s="134"/>
      <c r="E2" s="134"/>
      <c r="F2" s="134"/>
      <c r="G2" s="134"/>
      <c r="H2" s="134"/>
      <c r="I2" s="46"/>
    </row>
    <row r="3" spans="2:22" ht="20.25" customHeight="1" x14ac:dyDescent="0.2">
      <c r="B3" s="139" t="s">
        <v>130</v>
      </c>
      <c r="C3" s="279" t="s">
        <v>129</v>
      </c>
      <c r="D3" s="279"/>
      <c r="E3" s="279"/>
      <c r="F3" s="138" t="s">
        <v>128</v>
      </c>
      <c r="G3" s="279" t="s">
        <v>127</v>
      </c>
      <c r="H3" s="280"/>
      <c r="I3" s="46"/>
    </row>
    <row r="4" spans="2:22" ht="62.25" customHeight="1" thickBot="1" x14ac:dyDescent="0.25">
      <c r="B4" s="137" t="s">
        <v>126</v>
      </c>
      <c r="C4" s="281" t="s">
        <v>125</v>
      </c>
      <c r="D4" s="282"/>
      <c r="E4" s="282"/>
      <c r="F4" s="153" t="s">
        <v>133</v>
      </c>
      <c r="G4" s="282" t="s">
        <v>134</v>
      </c>
      <c r="H4" s="283"/>
      <c r="I4" s="135"/>
    </row>
    <row r="5" spans="2:22" ht="20.25" customHeight="1" thickBot="1" x14ac:dyDescent="0.25">
      <c r="B5" s="134"/>
      <c r="C5" s="134"/>
      <c r="D5" s="134"/>
      <c r="E5" s="134"/>
      <c r="F5" s="134"/>
      <c r="G5" s="134"/>
      <c r="H5" s="134"/>
      <c r="I5" s="46"/>
    </row>
    <row r="6" spans="2:22" ht="24" customHeight="1" x14ac:dyDescent="0.2">
      <c r="B6" s="284" t="s">
        <v>124</v>
      </c>
      <c r="C6" s="284"/>
      <c r="D6" s="284"/>
      <c r="E6" s="284"/>
      <c r="F6" s="285" t="str">
        <f>CONCATENATE(F1," 1, ",G1)</f>
        <v>May 1, 2025</v>
      </c>
      <c r="G6" s="285" t="e">
        <f>CONCATENATE(#REF!," 1, ",#REF!)</f>
        <v>#REF!</v>
      </c>
      <c r="H6" s="148"/>
      <c r="I6" s="46"/>
      <c r="M6" s="260" t="s">
        <v>123</v>
      </c>
      <c r="N6" s="184"/>
      <c r="P6" s="265" t="s">
        <v>122</v>
      </c>
      <c r="Q6" s="266"/>
      <c r="R6" s="266"/>
      <c r="S6" s="267"/>
      <c r="V6" s="4"/>
    </row>
    <row r="7" spans="2:22" ht="24" customHeight="1" thickBot="1" x14ac:dyDescent="0.25">
      <c r="B7" s="271" t="s">
        <v>135</v>
      </c>
      <c r="C7" s="271"/>
      <c r="D7" s="271"/>
      <c r="E7" s="271"/>
      <c r="F7" s="125">
        <v>593</v>
      </c>
      <c r="G7" s="5" t="s">
        <v>105</v>
      </c>
      <c r="H7" s="5"/>
      <c r="I7" s="124"/>
      <c r="M7" s="261"/>
      <c r="N7" s="262"/>
      <c r="P7" s="268"/>
      <c r="Q7" s="269"/>
      <c r="R7" s="269"/>
      <c r="S7" s="270"/>
    </row>
    <row r="8" spans="2:22" ht="24" customHeight="1" thickBot="1" x14ac:dyDescent="0.25">
      <c r="B8" s="219" t="s">
        <v>136</v>
      </c>
      <c r="C8" s="219"/>
      <c r="D8" s="219"/>
      <c r="E8" s="219"/>
      <c r="F8" s="219"/>
      <c r="G8" s="219"/>
      <c r="H8" s="219"/>
      <c r="I8" s="121"/>
      <c r="M8" s="263"/>
      <c r="N8" s="264"/>
      <c r="P8" s="272" t="s">
        <v>118</v>
      </c>
      <c r="Q8" s="273"/>
      <c r="R8" s="273"/>
      <c r="S8" s="274"/>
      <c r="U8" s="133" t="s">
        <v>121</v>
      </c>
    </row>
    <row r="9" spans="2:22" ht="24" customHeight="1" thickBot="1" x14ac:dyDescent="0.25">
      <c r="B9" s="219" t="s">
        <v>120</v>
      </c>
      <c r="C9" s="219"/>
      <c r="D9" s="219"/>
      <c r="E9" s="219"/>
      <c r="F9" s="219"/>
      <c r="G9" s="219"/>
      <c r="H9" s="219"/>
      <c r="I9" s="121"/>
      <c r="J9" s="275" t="s">
        <v>119</v>
      </c>
      <c r="K9" s="276"/>
      <c r="L9" s="132"/>
      <c r="M9" s="103" t="s">
        <v>118</v>
      </c>
      <c r="N9" s="101">
        <v>2025</v>
      </c>
      <c r="P9" s="131" t="s">
        <v>117</v>
      </c>
      <c r="Q9" s="130" t="s">
        <v>116</v>
      </c>
      <c r="R9" s="130" t="s">
        <v>115</v>
      </c>
      <c r="S9" s="130" t="s">
        <v>114</v>
      </c>
      <c r="U9" s="129" t="s">
        <v>113</v>
      </c>
    </row>
    <row r="10" spans="2:22" ht="24" customHeight="1" thickBot="1" x14ac:dyDescent="0.25">
      <c r="B10" s="237" t="s">
        <v>112</v>
      </c>
      <c r="C10" s="237"/>
      <c r="D10" s="253" t="str">
        <f>CONCATENATE("The ",F1," ",G1," Average is")</f>
        <v>The May 2025 Average is</v>
      </c>
      <c r="E10" s="253"/>
      <c r="F10" s="253"/>
      <c r="G10" s="149">
        <f>K15</f>
        <v>626</v>
      </c>
      <c r="H10" s="150" t="s">
        <v>111</v>
      </c>
      <c r="I10" s="128"/>
      <c r="J10" s="120" t="s">
        <v>110</v>
      </c>
      <c r="K10" s="126">
        <v>2025</v>
      </c>
      <c r="M10" s="65" t="s">
        <v>85</v>
      </c>
      <c r="N10" s="101" t="s">
        <v>84</v>
      </c>
      <c r="P10" s="231">
        <v>45748</v>
      </c>
      <c r="Q10" s="234"/>
      <c r="R10" s="93">
        <v>45839</v>
      </c>
      <c r="S10" s="254">
        <v>45627</v>
      </c>
      <c r="U10" s="123" t="s">
        <v>109</v>
      </c>
    </row>
    <row r="11" spans="2:22" ht="24" customHeight="1" thickBot="1" x14ac:dyDescent="0.25">
      <c r="B11" s="257" t="s">
        <v>108</v>
      </c>
      <c r="C11" s="257"/>
      <c r="D11" s="257"/>
      <c r="E11" s="257"/>
      <c r="F11" s="257"/>
      <c r="G11" s="257"/>
      <c r="H11" s="257"/>
      <c r="I11" s="127"/>
      <c r="J11" s="120" t="s">
        <v>107</v>
      </c>
      <c r="K11" s="126" t="s">
        <v>73</v>
      </c>
      <c r="M11" s="65" t="s">
        <v>81</v>
      </c>
      <c r="N11" s="64" t="s">
        <v>5</v>
      </c>
      <c r="P11" s="232"/>
      <c r="Q11" s="235"/>
      <c r="R11" s="92">
        <v>45870</v>
      </c>
      <c r="S11" s="255"/>
      <c r="U11" s="123" t="s">
        <v>106</v>
      </c>
    </row>
    <row r="12" spans="2:22" ht="24" customHeight="1" thickBot="1" x14ac:dyDescent="0.25">
      <c r="B12" s="219" t="s">
        <v>137</v>
      </c>
      <c r="C12" s="219"/>
      <c r="D12" s="219"/>
      <c r="E12" s="219"/>
      <c r="F12" s="125">
        <v>593</v>
      </c>
      <c r="G12" s="5" t="s">
        <v>105</v>
      </c>
      <c r="I12" s="124"/>
      <c r="J12" s="114"/>
      <c r="K12" s="113"/>
      <c r="M12" s="65" t="s">
        <v>80</v>
      </c>
      <c r="N12" s="64" t="s">
        <v>5</v>
      </c>
      <c r="P12" s="233"/>
      <c r="Q12" s="236"/>
      <c r="R12" s="92">
        <v>45901</v>
      </c>
      <c r="S12" s="255"/>
      <c r="U12" s="123" t="s">
        <v>104</v>
      </c>
    </row>
    <row r="13" spans="2:22" ht="24" customHeight="1" thickBot="1" x14ac:dyDescent="0.25">
      <c r="B13" s="219" t="s">
        <v>103</v>
      </c>
      <c r="C13" s="219"/>
      <c r="D13" s="219"/>
      <c r="E13" s="219"/>
      <c r="F13" s="219"/>
      <c r="G13" s="219"/>
      <c r="H13" s="219"/>
      <c r="I13" s="121"/>
      <c r="J13" s="258" t="s">
        <v>102</v>
      </c>
      <c r="K13" s="259"/>
      <c r="M13" s="65" t="s">
        <v>78</v>
      </c>
      <c r="N13" s="64" t="s">
        <v>5</v>
      </c>
      <c r="P13" s="231">
        <v>45839</v>
      </c>
      <c r="Q13" s="234"/>
      <c r="R13" s="93">
        <v>45931</v>
      </c>
      <c r="S13" s="255"/>
      <c r="U13" s="122" t="s">
        <v>101</v>
      </c>
    </row>
    <row r="14" spans="2:22" ht="24" customHeight="1" thickBot="1" x14ac:dyDescent="0.25">
      <c r="B14" s="219"/>
      <c r="C14" s="219"/>
      <c r="D14" s="219"/>
      <c r="E14" s="219"/>
      <c r="F14" s="219"/>
      <c r="G14" s="219"/>
      <c r="H14" s="219"/>
      <c r="I14" s="121"/>
      <c r="J14" s="120" t="s">
        <v>100</v>
      </c>
      <c r="K14" s="119">
        <v>593</v>
      </c>
      <c r="M14" s="65" t="s">
        <v>75</v>
      </c>
      <c r="N14" s="64">
        <v>621</v>
      </c>
      <c r="P14" s="232"/>
      <c r="Q14" s="235"/>
      <c r="R14" s="92">
        <v>45962</v>
      </c>
      <c r="S14" s="255"/>
    </row>
    <row r="15" spans="2:22" ht="56.25" customHeight="1" thickBot="1" x14ac:dyDescent="0.25">
      <c r="B15" s="248" t="s">
        <v>141</v>
      </c>
      <c r="C15" s="249"/>
      <c r="D15" s="249"/>
      <c r="E15" s="249"/>
      <c r="F15" s="249"/>
      <c r="G15" s="249"/>
      <c r="H15" s="250"/>
      <c r="I15" s="118"/>
      <c r="J15" s="117" t="s">
        <v>99</v>
      </c>
      <c r="K15" s="116">
        <v>626</v>
      </c>
      <c r="M15" s="65" t="s">
        <v>73</v>
      </c>
      <c r="N15" s="64">
        <v>626</v>
      </c>
      <c r="P15" s="233"/>
      <c r="Q15" s="236"/>
      <c r="R15" s="92">
        <v>45992</v>
      </c>
      <c r="S15" s="255"/>
    </row>
    <row r="16" spans="2:22" ht="24" customHeight="1" thickBot="1" x14ac:dyDescent="0.25">
      <c r="B16" s="251" t="s">
        <v>142</v>
      </c>
      <c r="C16" s="252"/>
      <c r="D16" s="252"/>
      <c r="E16" s="252"/>
      <c r="F16" s="252"/>
      <c r="G16" s="252"/>
      <c r="H16" s="252"/>
      <c r="I16" s="115"/>
      <c r="J16" s="114"/>
      <c r="K16" s="113"/>
      <c r="M16" s="65" t="s">
        <v>70</v>
      </c>
      <c r="N16" s="64"/>
      <c r="P16" s="231">
        <v>45931</v>
      </c>
      <c r="Q16" s="234"/>
      <c r="R16" s="93">
        <v>46023</v>
      </c>
      <c r="S16" s="255"/>
      <c r="U16" s="100"/>
    </row>
    <row r="17" spans="2:21" ht="40.5" customHeight="1" thickBot="1" x14ac:dyDescent="0.25">
      <c r="B17" s="228" t="s">
        <v>98</v>
      </c>
      <c r="C17" s="229"/>
      <c r="D17" s="229"/>
      <c r="E17" s="229"/>
      <c r="F17" s="229"/>
      <c r="G17" s="229"/>
      <c r="H17" s="230"/>
      <c r="I17" s="46"/>
      <c r="J17" s="112" t="s">
        <v>97</v>
      </c>
      <c r="K17" s="111" t="s">
        <v>140</v>
      </c>
      <c r="M17" s="65" t="s">
        <v>64</v>
      </c>
      <c r="N17" s="64"/>
      <c r="P17" s="233"/>
      <c r="Q17" s="236"/>
      <c r="R17" s="92">
        <v>46082</v>
      </c>
      <c r="S17" s="255"/>
      <c r="U17" s="100"/>
    </row>
    <row r="18" spans="2:21" ht="56.25" customHeight="1" thickBot="1" x14ac:dyDescent="0.25">
      <c r="B18" s="45" t="s">
        <v>44</v>
      </c>
      <c r="C18" s="44" t="s">
        <v>43</v>
      </c>
      <c r="D18" s="43" t="s">
        <v>42</v>
      </c>
      <c r="E18" s="43" t="s">
        <v>96</v>
      </c>
      <c r="F18" s="43" t="s">
        <v>40</v>
      </c>
      <c r="G18" s="244" t="s">
        <v>39</v>
      </c>
      <c r="H18" s="245"/>
      <c r="I18" s="42"/>
      <c r="J18" s="110" t="s">
        <v>95</v>
      </c>
      <c r="K18" s="109" t="s">
        <v>140</v>
      </c>
      <c r="M18" s="65" t="s">
        <v>61</v>
      </c>
      <c r="N18" s="64"/>
      <c r="P18" s="231">
        <v>46023</v>
      </c>
      <c r="Q18" s="234"/>
      <c r="R18" s="93">
        <v>46113</v>
      </c>
      <c r="S18" s="255"/>
      <c r="U18" s="100"/>
    </row>
    <row r="19" spans="2:21" ht="21.75" customHeight="1" thickBot="1" x14ac:dyDescent="0.25">
      <c r="B19" s="73">
        <v>302.01</v>
      </c>
      <c r="C19" s="72" t="s">
        <v>74</v>
      </c>
      <c r="D19" s="71">
        <v>3.75</v>
      </c>
      <c r="E19" s="70">
        <v>0</v>
      </c>
      <c r="F19" s="69">
        <f t="shared" ref="F19:F29" si="0">D19+E19</f>
        <v>3.75</v>
      </c>
      <c r="G19" s="246">
        <f t="shared" ref="G19:G29" si="1">IF((ABS(($K$15-$K$14)*F19/100))&gt;0.1, ($K$15-$K$14)*F19/100, 0)</f>
        <v>1.2375</v>
      </c>
      <c r="H19" s="247" t="e">
        <f>IF((ABS((J15-J14)*E19/100))&gt;0.1, (J15-J14)*E19/100, 0)</f>
        <v>#VALUE!</v>
      </c>
      <c r="I19" s="32"/>
      <c r="J19" s="107" t="s">
        <v>94</v>
      </c>
      <c r="K19" s="108" t="s">
        <v>139</v>
      </c>
      <c r="M19" s="65" t="s">
        <v>58</v>
      </c>
      <c r="N19" s="64"/>
      <c r="P19" s="232"/>
      <c r="Q19" s="235"/>
      <c r="R19" s="92">
        <v>46143</v>
      </c>
      <c r="S19" s="255"/>
      <c r="U19" s="100"/>
    </row>
    <row r="20" spans="2:21" ht="21.75" customHeight="1" thickBot="1" x14ac:dyDescent="0.25">
      <c r="B20" s="38" t="s">
        <v>72</v>
      </c>
      <c r="C20" s="67" t="s">
        <v>71</v>
      </c>
      <c r="D20" s="36">
        <v>6.85</v>
      </c>
      <c r="E20" s="36">
        <v>1</v>
      </c>
      <c r="F20" s="57">
        <f t="shared" si="0"/>
        <v>7.85</v>
      </c>
      <c r="G20" s="238">
        <f t="shared" si="1"/>
        <v>2.5905</v>
      </c>
      <c r="H20" s="239" t="e">
        <f>IF((ABS((#REF!-J15)*E20/100))&gt;0.1, (#REF!-J15)*E20/100, 0)</f>
        <v>#REF!</v>
      </c>
      <c r="I20" s="32"/>
      <c r="J20" s="107" t="s">
        <v>93</v>
      </c>
      <c r="K20" s="106">
        <v>459.404</v>
      </c>
      <c r="M20" s="65" t="s">
        <v>55</v>
      </c>
      <c r="N20" s="64"/>
      <c r="P20" s="233"/>
      <c r="Q20" s="236"/>
      <c r="R20" s="92">
        <v>46174</v>
      </c>
      <c r="S20" s="255"/>
      <c r="U20" s="100"/>
    </row>
    <row r="21" spans="2:21" ht="21.75" customHeight="1" thickBot="1" x14ac:dyDescent="0.25">
      <c r="B21" s="38" t="s">
        <v>69</v>
      </c>
      <c r="C21" s="67" t="s">
        <v>68</v>
      </c>
      <c r="D21" s="36">
        <v>6.85</v>
      </c>
      <c r="E21" s="36">
        <v>1</v>
      </c>
      <c r="F21" s="57">
        <f t="shared" si="0"/>
        <v>7.85</v>
      </c>
      <c r="G21" s="238">
        <f t="shared" si="1"/>
        <v>2.5905</v>
      </c>
      <c r="H21" s="239" t="e">
        <f>IF((ABS((#REF!-#REF!)*E21/100))&gt;0.1, (#REF!-#REF!)*E21/100, 0)</f>
        <v>#REF!</v>
      </c>
      <c r="I21" s="32"/>
      <c r="J21" s="105" t="s">
        <v>92</v>
      </c>
      <c r="K21" s="104" t="s">
        <v>140</v>
      </c>
      <c r="L21" s="1"/>
      <c r="M21" s="60" t="s">
        <v>52</v>
      </c>
      <c r="N21" s="59"/>
      <c r="P21" s="231">
        <v>46113</v>
      </c>
      <c r="Q21" s="234"/>
      <c r="R21" s="93">
        <v>46204</v>
      </c>
      <c r="S21" s="255"/>
      <c r="U21" s="100"/>
    </row>
    <row r="22" spans="2:21" ht="22.5" customHeight="1" thickBot="1" x14ac:dyDescent="0.25">
      <c r="B22" s="38" t="s">
        <v>66</v>
      </c>
      <c r="C22" s="67" t="s">
        <v>65</v>
      </c>
      <c r="D22" s="36">
        <v>6.85</v>
      </c>
      <c r="E22" s="36">
        <v>1</v>
      </c>
      <c r="F22" s="57">
        <f t="shared" si="0"/>
        <v>7.85</v>
      </c>
      <c r="G22" s="238">
        <f t="shared" si="1"/>
        <v>2.5905</v>
      </c>
      <c r="H22" s="239" t="e">
        <f>IF((ABS((#REF!-#REF!)*E22/100))&gt;0.1, (#REF!-#REF!)*E22/100, 0)</f>
        <v>#REF!</v>
      </c>
      <c r="I22" s="32"/>
      <c r="K22" s="1"/>
      <c r="L22" s="1"/>
      <c r="M22" s="103"/>
      <c r="N22" s="102">
        <v>2026</v>
      </c>
      <c r="P22" s="232"/>
      <c r="Q22" s="235"/>
      <c r="R22" s="92">
        <v>46235</v>
      </c>
      <c r="S22" s="255"/>
      <c r="U22" s="100"/>
    </row>
    <row r="23" spans="2:21" ht="21.75" customHeight="1" thickBot="1" x14ac:dyDescent="0.25">
      <c r="B23" s="38" t="s">
        <v>63</v>
      </c>
      <c r="C23" s="67" t="s">
        <v>62</v>
      </c>
      <c r="D23" s="36">
        <v>6.85</v>
      </c>
      <c r="E23" s="36">
        <v>1</v>
      </c>
      <c r="F23" s="57">
        <f t="shared" si="0"/>
        <v>7.85</v>
      </c>
      <c r="G23" s="238">
        <f t="shared" si="1"/>
        <v>2.5905</v>
      </c>
      <c r="H23" s="239" t="e">
        <f>IF((ABS((#REF!-#REF!)*E23/100))&gt;0.1, (#REF!-#REF!)*E23/100, 0)</f>
        <v>#REF!</v>
      </c>
      <c r="I23" s="32"/>
      <c r="J23" s="1"/>
      <c r="K23" s="1"/>
      <c r="L23" s="1"/>
      <c r="M23" s="65" t="s">
        <v>85</v>
      </c>
      <c r="N23" s="101" t="s">
        <v>84</v>
      </c>
      <c r="P23" s="233"/>
      <c r="Q23" s="236"/>
      <c r="R23" s="92">
        <v>46266</v>
      </c>
      <c r="S23" s="255"/>
      <c r="U23" s="100"/>
    </row>
    <row r="24" spans="2:21" ht="21.75" customHeight="1" thickBot="1" x14ac:dyDescent="0.25">
      <c r="B24" s="38" t="s">
        <v>60</v>
      </c>
      <c r="C24" s="67" t="s">
        <v>59</v>
      </c>
      <c r="D24" s="36">
        <v>8.25</v>
      </c>
      <c r="E24" s="36">
        <v>1</v>
      </c>
      <c r="F24" s="57">
        <f t="shared" si="0"/>
        <v>9.25</v>
      </c>
      <c r="G24" s="238">
        <f t="shared" si="1"/>
        <v>3.0525000000000002</v>
      </c>
      <c r="H24" s="239" t="e">
        <f>IF((ABS((#REF!-#REF!)*E24/100))&gt;0.1, (#REF!-#REF!)*E24/100, 0)</f>
        <v>#REF!</v>
      </c>
      <c r="I24" s="32"/>
      <c r="J24" s="1"/>
      <c r="K24" s="1"/>
      <c r="L24" s="1"/>
      <c r="M24" s="65" t="s">
        <v>81</v>
      </c>
      <c r="N24" s="64"/>
      <c r="P24" s="231">
        <v>46204</v>
      </c>
      <c r="Q24" s="234"/>
      <c r="R24" s="93">
        <v>46296</v>
      </c>
      <c r="S24" s="255"/>
      <c r="U24" s="100"/>
    </row>
    <row r="25" spans="2:21" ht="30.75" thickBot="1" x14ac:dyDescent="0.25">
      <c r="B25" s="38" t="s">
        <v>57</v>
      </c>
      <c r="C25" s="58" t="s">
        <v>56</v>
      </c>
      <c r="D25" s="36">
        <v>6.7</v>
      </c>
      <c r="E25" s="66">
        <v>1</v>
      </c>
      <c r="F25" s="57">
        <f t="shared" si="0"/>
        <v>7.7</v>
      </c>
      <c r="G25" s="238">
        <f t="shared" si="1"/>
        <v>2.5409999999999999</v>
      </c>
      <c r="H25" s="239" t="e">
        <f>IF((ABS((#REF!-#REF!)*E25/100))&gt;0.1, (#REF!-#REF!)*E25/100, 0)</f>
        <v>#REF!</v>
      </c>
      <c r="I25" s="32"/>
      <c r="J25" s="1"/>
      <c r="K25" s="1"/>
      <c r="L25" s="1"/>
      <c r="M25" s="65" t="s">
        <v>80</v>
      </c>
      <c r="N25" s="64"/>
      <c r="P25" s="232"/>
      <c r="Q25" s="235"/>
      <c r="R25" s="92">
        <v>46327</v>
      </c>
      <c r="S25" s="255"/>
    </row>
    <row r="26" spans="2:21" ht="30.75" thickBot="1" x14ac:dyDescent="0.25">
      <c r="B26" s="41" t="s">
        <v>54</v>
      </c>
      <c r="C26" s="63" t="s">
        <v>53</v>
      </c>
      <c r="D26" s="39">
        <v>6.2</v>
      </c>
      <c r="E26" s="39">
        <v>1</v>
      </c>
      <c r="F26" s="62">
        <f t="shared" si="0"/>
        <v>7.2</v>
      </c>
      <c r="G26" s="240">
        <f t="shared" si="1"/>
        <v>2.3759999999999999</v>
      </c>
      <c r="H26" s="241" t="e">
        <f>IF((ABS((#REF!-#REF!)*E26/100))&gt;0.1, (#REF!-#REF!)*E26/100, 0)</f>
        <v>#REF!</v>
      </c>
      <c r="I26" s="32"/>
      <c r="J26" s="1"/>
      <c r="K26" s="1"/>
      <c r="L26" s="1"/>
      <c r="M26" s="65" t="s">
        <v>78</v>
      </c>
      <c r="N26" s="64"/>
      <c r="P26" s="233"/>
      <c r="Q26" s="236"/>
      <c r="R26" s="92">
        <v>46357</v>
      </c>
      <c r="S26" s="255"/>
    </row>
    <row r="27" spans="2:21" ht="30.75" thickBot="1" x14ac:dyDescent="0.25">
      <c r="B27" s="38" t="s">
        <v>51</v>
      </c>
      <c r="C27" s="58" t="s">
        <v>50</v>
      </c>
      <c r="D27" s="36">
        <v>5.5</v>
      </c>
      <c r="E27" s="36">
        <v>1</v>
      </c>
      <c r="F27" s="57">
        <f t="shared" si="0"/>
        <v>6.5</v>
      </c>
      <c r="G27" s="238">
        <f t="shared" si="1"/>
        <v>2.145</v>
      </c>
      <c r="H27" s="239" t="e">
        <f>IF((ABS((#REF!-#REF!)*E27/100))&gt;0.1, (#REF!-#REF!)*E27/100, 0)</f>
        <v>#REF!</v>
      </c>
      <c r="I27" s="32"/>
      <c r="J27" s="1"/>
      <c r="K27" s="1"/>
      <c r="L27" s="1"/>
      <c r="M27" s="65" t="s">
        <v>75</v>
      </c>
      <c r="N27" s="64"/>
      <c r="P27" s="231">
        <v>46296</v>
      </c>
      <c r="Q27" s="234"/>
      <c r="R27" s="93">
        <v>46388</v>
      </c>
      <c r="S27" s="255"/>
    </row>
    <row r="28" spans="2:21" ht="30.75" thickBot="1" x14ac:dyDescent="0.25">
      <c r="B28" s="38" t="s">
        <v>49</v>
      </c>
      <c r="C28" s="58" t="s">
        <v>48</v>
      </c>
      <c r="D28" s="36">
        <v>4.9000000000000004</v>
      </c>
      <c r="E28" s="36">
        <v>1</v>
      </c>
      <c r="F28" s="57">
        <f t="shared" si="0"/>
        <v>5.9</v>
      </c>
      <c r="G28" s="238">
        <f t="shared" si="1"/>
        <v>1.9470000000000001</v>
      </c>
      <c r="H28" s="239" t="e">
        <f>IF((ABS((#REF!-#REF!)*E28/100))&gt;0.1, (#REF!-#REF!)*E28/100, 0)</f>
        <v>#REF!</v>
      </c>
      <c r="I28" s="32"/>
      <c r="J28" s="1"/>
      <c r="K28" s="1"/>
      <c r="L28" s="1"/>
      <c r="M28" s="65" t="s">
        <v>73</v>
      </c>
      <c r="N28" s="64"/>
      <c r="P28" s="232"/>
      <c r="Q28" s="235"/>
      <c r="R28" s="92">
        <v>46419</v>
      </c>
      <c r="S28" s="255"/>
    </row>
    <row r="29" spans="2:21" ht="30.75" customHeight="1" thickBot="1" x14ac:dyDescent="0.25">
      <c r="B29" s="35" t="s">
        <v>47</v>
      </c>
      <c r="C29" s="55" t="s">
        <v>46</v>
      </c>
      <c r="D29" s="33">
        <v>4.5</v>
      </c>
      <c r="E29" s="54">
        <v>1</v>
      </c>
      <c r="F29" s="53">
        <f t="shared" si="0"/>
        <v>5.5</v>
      </c>
      <c r="G29" s="242">
        <f t="shared" si="1"/>
        <v>1.8149999999999999</v>
      </c>
      <c r="H29" s="243" t="e">
        <f>IF((ABS((#REF!-#REF!)*E29/100))&gt;0.1, (#REF!-#REF!)*E29/100, 0)</f>
        <v>#REF!</v>
      </c>
      <c r="I29" s="32"/>
      <c r="J29" s="1"/>
      <c r="K29" s="1"/>
      <c r="L29" s="1"/>
      <c r="M29" s="65" t="s">
        <v>70</v>
      </c>
      <c r="N29" s="64"/>
      <c r="P29" s="233"/>
      <c r="Q29" s="236"/>
      <c r="R29" s="92">
        <v>46447</v>
      </c>
      <c r="S29" s="256"/>
    </row>
    <row r="30" spans="2:21" ht="21.75" customHeight="1" thickBot="1" x14ac:dyDescent="0.25">
      <c r="B30" s="99"/>
      <c r="C30" s="98"/>
      <c r="D30" s="97"/>
      <c r="E30" s="96"/>
      <c r="F30" s="95"/>
      <c r="G30" s="94"/>
      <c r="H30" s="94"/>
      <c r="I30" s="32"/>
      <c r="J30" s="1"/>
      <c r="K30" s="1"/>
      <c r="L30" s="1"/>
      <c r="M30" s="65" t="s">
        <v>67</v>
      </c>
      <c r="N30" s="64"/>
      <c r="P30" s="231">
        <v>46388</v>
      </c>
      <c r="Q30" s="234"/>
      <c r="R30" s="93">
        <v>46478</v>
      </c>
      <c r="S30" s="1"/>
    </row>
    <row r="31" spans="2:21" ht="21.75" customHeight="1" thickBot="1" x14ac:dyDescent="0.25">
      <c r="B31" s="237" t="s">
        <v>91</v>
      </c>
      <c r="C31" s="237"/>
      <c r="D31" s="237"/>
      <c r="E31" s="237"/>
      <c r="F31" s="237"/>
      <c r="G31" s="237"/>
      <c r="H31" s="237"/>
      <c r="I31" s="32"/>
      <c r="J31" s="1"/>
      <c r="K31" s="1"/>
      <c r="M31" s="65" t="s">
        <v>64</v>
      </c>
      <c r="N31" s="64"/>
      <c r="P31" s="232"/>
      <c r="Q31" s="235"/>
      <c r="R31" s="92">
        <v>46508</v>
      </c>
    </row>
    <row r="32" spans="2:21" ht="21.75" customHeight="1" thickBot="1" x14ac:dyDescent="0.25">
      <c r="B32" s="219" t="s">
        <v>90</v>
      </c>
      <c r="C32" s="219"/>
      <c r="D32" s="219"/>
      <c r="E32" s="219"/>
      <c r="F32" s="219"/>
      <c r="G32" s="219"/>
      <c r="H32" s="219"/>
      <c r="I32" s="32"/>
      <c r="M32" s="65" t="s">
        <v>61</v>
      </c>
      <c r="N32" s="64"/>
      <c r="P32" s="233"/>
      <c r="Q32" s="236"/>
      <c r="R32" s="92">
        <v>46539</v>
      </c>
    </row>
    <row r="33" spans="2:18" ht="21.75" customHeight="1" x14ac:dyDescent="0.2">
      <c r="B33" s="219" t="s">
        <v>138</v>
      </c>
      <c r="C33" s="219"/>
      <c r="D33" s="219"/>
      <c r="E33" s="219"/>
      <c r="F33" s="219"/>
      <c r="G33" s="219"/>
      <c r="H33" s="219"/>
      <c r="I33" s="32"/>
      <c r="M33" s="65" t="s">
        <v>58</v>
      </c>
      <c r="N33" s="64"/>
      <c r="P33" s="91" t="s">
        <v>140</v>
      </c>
      <c r="Q33" s="91" t="s">
        <v>140</v>
      </c>
      <c r="R33" s="1" t="s">
        <v>140</v>
      </c>
    </row>
    <row r="34" spans="2:18" ht="21.75" customHeight="1" x14ac:dyDescent="0.2">
      <c r="B34" s="219" t="s">
        <v>89</v>
      </c>
      <c r="C34" s="219"/>
      <c r="D34" s="219"/>
      <c r="E34" s="219"/>
      <c r="F34" s="219"/>
      <c r="G34" s="219"/>
      <c r="H34" s="219"/>
      <c r="I34" s="32"/>
      <c r="M34" s="65" t="s">
        <v>55</v>
      </c>
      <c r="N34" s="64"/>
    </row>
    <row r="35" spans="2:18" ht="21.75" customHeight="1" thickBot="1" x14ac:dyDescent="0.25">
      <c r="B35" s="219" t="s">
        <v>88</v>
      </c>
      <c r="C35" s="219"/>
      <c r="D35" s="219"/>
      <c r="E35" s="219"/>
      <c r="F35" s="219"/>
      <c r="G35" s="219"/>
      <c r="H35" s="219"/>
      <c r="I35" s="32"/>
      <c r="M35" s="60" t="s">
        <v>52</v>
      </c>
      <c r="N35" s="59"/>
    </row>
    <row r="36" spans="2:18" ht="21.75" customHeight="1" thickBot="1" x14ac:dyDescent="0.25">
      <c r="B36" s="79" t="s">
        <v>87</v>
      </c>
      <c r="C36" s="87" t="str">
        <f>K19</f>
        <v>December 2024</v>
      </c>
      <c r="D36" s="220" t="s">
        <v>86</v>
      </c>
      <c r="E36" s="220"/>
      <c r="F36" s="85">
        <f>K20</f>
        <v>459.404</v>
      </c>
      <c r="G36" s="79"/>
      <c r="H36" s="79"/>
      <c r="I36" s="32"/>
      <c r="M36" s="89"/>
      <c r="N36" s="88">
        <v>2027</v>
      </c>
    </row>
    <row r="37" spans="2:18" ht="21.75" customHeight="1" x14ac:dyDescent="0.2">
      <c r="B37" s="79"/>
      <c r="C37" s="87"/>
      <c r="D37" s="152"/>
      <c r="E37" s="152"/>
      <c r="F37" s="85"/>
      <c r="G37" s="79"/>
      <c r="H37" s="79"/>
      <c r="I37" s="32"/>
      <c r="M37" s="84" t="s">
        <v>85</v>
      </c>
      <c r="N37" s="83" t="s">
        <v>84</v>
      </c>
    </row>
    <row r="38" spans="2:18" ht="21.75" customHeight="1" x14ac:dyDescent="0.2">
      <c r="B38" s="221" t="s">
        <v>83</v>
      </c>
      <c r="C38" s="221"/>
      <c r="D38" s="221"/>
      <c r="E38" s="82" t="str">
        <f>K17</f>
        <v>N/A Until July 1st</v>
      </c>
      <c r="F38" s="81" t="s">
        <v>82</v>
      </c>
      <c r="G38" s="80" t="str">
        <f>K18</f>
        <v>N/A Until July 1st</v>
      </c>
      <c r="H38" s="79"/>
      <c r="I38" s="32"/>
      <c r="M38" s="65" t="s">
        <v>81</v>
      </c>
      <c r="N38" s="64"/>
    </row>
    <row r="39" spans="2:18" ht="21.75" customHeight="1" thickBot="1" x14ac:dyDescent="0.25">
      <c r="B39" s="79"/>
      <c r="C39" s="79"/>
      <c r="D39" s="79"/>
      <c r="E39" s="79"/>
      <c r="F39" s="79"/>
      <c r="G39" s="79"/>
      <c r="H39" s="79"/>
      <c r="I39" s="32"/>
      <c r="M39" s="65" t="s">
        <v>80</v>
      </c>
      <c r="N39" s="64"/>
    </row>
    <row r="40" spans="2:18" ht="40.5" customHeight="1" thickBot="1" x14ac:dyDescent="0.25">
      <c r="B40" s="222" t="s">
        <v>79</v>
      </c>
      <c r="C40" s="223"/>
      <c r="D40" s="223"/>
      <c r="E40" s="223"/>
      <c r="F40" s="223"/>
      <c r="G40" s="223"/>
      <c r="H40" s="224"/>
      <c r="I40" s="46"/>
      <c r="M40" s="60" t="s">
        <v>78</v>
      </c>
      <c r="N40" s="59"/>
    </row>
    <row r="41" spans="2:18" ht="63.75" thickBot="1" x14ac:dyDescent="0.25">
      <c r="B41" s="78" t="s">
        <v>44</v>
      </c>
      <c r="C41" s="77" t="s">
        <v>43</v>
      </c>
      <c r="D41" s="76" t="s">
        <v>42</v>
      </c>
      <c r="E41" s="76" t="s">
        <v>41</v>
      </c>
      <c r="F41" s="76" t="s">
        <v>40</v>
      </c>
      <c r="G41" s="75" t="s">
        <v>77</v>
      </c>
      <c r="H41" s="74" t="s">
        <v>76</v>
      </c>
      <c r="I41" s="42"/>
      <c r="M41" s="65" t="s">
        <v>75</v>
      </c>
      <c r="N41" s="64"/>
    </row>
    <row r="42" spans="2:18" ht="30" customHeight="1" x14ac:dyDescent="0.2">
      <c r="B42" s="73">
        <v>302.01</v>
      </c>
      <c r="C42" s="72" t="s">
        <v>74</v>
      </c>
      <c r="D42" s="71">
        <v>3.75</v>
      </c>
      <c r="E42" s="70">
        <v>0</v>
      </c>
      <c r="F42" s="69">
        <f t="shared" ref="F42:F52" si="2">D42+E42</f>
        <v>3.75</v>
      </c>
      <c r="G42" s="68">
        <v>0.96250000000000002</v>
      </c>
      <c r="H42" s="225" t="s">
        <v>143</v>
      </c>
      <c r="I42" s="51"/>
      <c r="M42" s="65" t="s">
        <v>73</v>
      </c>
      <c r="N42" s="64"/>
      <c r="P42" s="50"/>
      <c r="Q42" s="2" t="e">
        <f>(($K$18-$K$20)/$K$20)</f>
        <v>#VALUE!</v>
      </c>
    </row>
    <row r="43" spans="2:18" ht="30" customHeight="1" x14ac:dyDescent="0.2">
      <c r="B43" s="38" t="s">
        <v>72</v>
      </c>
      <c r="C43" s="67" t="s">
        <v>71</v>
      </c>
      <c r="D43" s="36">
        <v>6.85</v>
      </c>
      <c r="E43" s="36">
        <v>1</v>
      </c>
      <c r="F43" s="57">
        <f t="shared" si="2"/>
        <v>7.85</v>
      </c>
      <c r="G43" s="56">
        <v>0.92149999999999999</v>
      </c>
      <c r="H43" s="226"/>
      <c r="I43" s="51"/>
      <c r="M43" s="65" t="s">
        <v>70</v>
      </c>
      <c r="N43" s="64"/>
      <c r="P43" s="50"/>
      <c r="Q43" s="2" t="e">
        <f t="shared" ref="Q43:Q52" si="3">(IF((($K$18-$K$20)/$K$20)&gt;0.05, "5.00%",($K$18-$K$20)/$K$20))</f>
        <v>#VALUE!</v>
      </c>
    </row>
    <row r="44" spans="2:18" ht="30" customHeight="1" x14ac:dyDescent="0.2">
      <c r="B44" s="38" t="s">
        <v>69</v>
      </c>
      <c r="C44" s="67" t="s">
        <v>68</v>
      </c>
      <c r="D44" s="36">
        <v>6.85</v>
      </c>
      <c r="E44" s="36">
        <v>1</v>
      </c>
      <c r="F44" s="57">
        <f t="shared" si="2"/>
        <v>7.85</v>
      </c>
      <c r="G44" s="56">
        <v>0.92149999999999999</v>
      </c>
      <c r="H44" s="226"/>
      <c r="I44" s="51"/>
      <c r="M44" s="65" t="s">
        <v>67</v>
      </c>
      <c r="N44" s="64"/>
      <c r="P44" s="50"/>
      <c r="Q44" s="2" t="e">
        <f t="shared" si="3"/>
        <v>#VALUE!</v>
      </c>
    </row>
    <row r="45" spans="2:18" ht="30" customHeight="1" x14ac:dyDescent="0.2">
      <c r="B45" s="38" t="s">
        <v>66</v>
      </c>
      <c r="C45" s="67" t="s">
        <v>65</v>
      </c>
      <c r="D45" s="36">
        <v>6.85</v>
      </c>
      <c r="E45" s="36">
        <v>1</v>
      </c>
      <c r="F45" s="57">
        <f t="shared" si="2"/>
        <v>7.85</v>
      </c>
      <c r="G45" s="56">
        <v>0.92149999999999999</v>
      </c>
      <c r="H45" s="226"/>
      <c r="I45" s="51"/>
      <c r="M45" s="65" t="s">
        <v>64</v>
      </c>
      <c r="N45" s="64"/>
      <c r="P45" s="50"/>
      <c r="Q45" s="2" t="e">
        <f t="shared" si="3"/>
        <v>#VALUE!</v>
      </c>
    </row>
    <row r="46" spans="2:18" ht="30" customHeight="1" x14ac:dyDescent="0.2">
      <c r="B46" s="38" t="s">
        <v>63</v>
      </c>
      <c r="C46" s="67" t="s">
        <v>62</v>
      </c>
      <c r="D46" s="36">
        <v>6.85</v>
      </c>
      <c r="E46" s="36">
        <v>1</v>
      </c>
      <c r="F46" s="57">
        <f t="shared" si="2"/>
        <v>7.85</v>
      </c>
      <c r="G46" s="56">
        <v>0.92149999999999999</v>
      </c>
      <c r="H46" s="226"/>
      <c r="I46" s="51"/>
      <c r="M46" s="65" t="s">
        <v>61</v>
      </c>
      <c r="N46" s="64"/>
      <c r="P46" s="50"/>
      <c r="Q46" s="2" t="e">
        <f t="shared" si="3"/>
        <v>#VALUE!</v>
      </c>
    </row>
    <row r="47" spans="2:18" ht="30" customHeight="1" x14ac:dyDescent="0.2">
      <c r="B47" s="38" t="s">
        <v>60</v>
      </c>
      <c r="C47" s="67" t="s">
        <v>59</v>
      </c>
      <c r="D47" s="36">
        <v>8.25</v>
      </c>
      <c r="E47" s="36">
        <v>1</v>
      </c>
      <c r="F47" s="57">
        <f t="shared" si="2"/>
        <v>9.25</v>
      </c>
      <c r="G47" s="56">
        <v>0.90749999999999997</v>
      </c>
      <c r="H47" s="226"/>
      <c r="I47" s="51"/>
      <c r="M47" s="65" t="s">
        <v>58</v>
      </c>
      <c r="N47" s="64"/>
      <c r="P47" s="50"/>
      <c r="Q47" s="2" t="e">
        <f t="shared" si="3"/>
        <v>#VALUE!</v>
      </c>
    </row>
    <row r="48" spans="2:18" ht="30" x14ac:dyDescent="0.2">
      <c r="B48" s="38" t="s">
        <v>57</v>
      </c>
      <c r="C48" s="58" t="s">
        <v>56</v>
      </c>
      <c r="D48" s="36">
        <v>6.7</v>
      </c>
      <c r="E48" s="66">
        <v>1</v>
      </c>
      <c r="F48" s="57">
        <f t="shared" si="2"/>
        <v>7.7</v>
      </c>
      <c r="G48" s="56">
        <v>0.92300000000000004</v>
      </c>
      <c r="H48" s="226"/>
      <c r="I48" s="51"/>
      <c r="M48" s="65" t="s">
        <v>55</v>
      </c>
      <c r="N48" s="64"/>
      <c r="P48" s="50"/>
      <c r="Q48" s="2" t="e">
        <f t="shared" si="3"/>
        <v>#VALUE!</v>
      </c>
    </row>
    <row r="49" spans="2:26" ht="30.75" thickBot="1" x14ac:dyDescent="0.25">
      <c r="B49" s="41" t="s">
        <v>54</v>
      </c>
      <c r="C49" s="63" t="s">
        <v>53</v>
      </c>
      <c r="D49" s="39">
        <v>6.2</v>
      </c>
      <c r="E49" s="39">
        <v>1</v>
      </c>
      <c r="F49" s="62">
        <f t="shared" si="2"/>
        <v>7.2</v>
      </c>
      <c r="G49" s="61">
        <v>0.92800000000000005</v>
      </c>
      <c r="H49" s="226"/>
      <c r="I49" s="51"/>
      <c r="M49" s="60" t="s">
        <v>52</v>
      </c>
      <c r="N49" s="59"/>
      <c r="P49" s="50"/>
      <c r="Q49" s="2" t="e">
        <f t="shared" si="3"/>
        <v>#VALUE!</v>
      </c>
    </row>
    <row r="50" spans="2:26" ht="30" x14ac:dyDescent="0.2">
      <c r="B50" s="38" t="s">
        <v>51</v>
      </c>
      <c r="C50" s="58" t="s">
        <v>50</v>
      </c>
      <c r="D50" s="36">
        <v>5.5</v>
      </c>
      <c r="E50" s="36">
        <v>1</v>
      </c>
      <c r="F50" s="57">
        <f t="shared" si="2"/>
        <v>6.5</v>
      </c>
      <c r="G50" s="56">
        <v>0.93500000000000005</v>
      </c>
      <c r="H50" s="226"/>
      <c r="I50" s="51"/>
      <c r="P50" s="50"/>
      <c r="Q50" s="2" t="e">
        <f t="shared" si="3"/>
        <v>#VALUE!</v>
      </c>
    </row>
    <row r="51" spans="2:26" ht="30" x14ac:dyDescent="0.2">
      <c r="B51" s="38" t="s">
        <v>49</v>
      </c>
      <c r="C51" s="58" t="s">
        <v>48</v>
      </c>
      <c r="D51" s="36">
        <v>4.9000000000000004</v>
      </c>
      <c r="E51" s="36">
        <v>1</v>
      </c>
      <c r="F51" s="57">
        <f t="shared" si="2"/>
        <v>5.9</v>
      </c>
      <c r="G51" s="56">
        <v>0.94099999999999995</v>
      </c>
      <c r="H51" s="226"/>
      <c r="I51" s="51"/>
      <c r="P51" s="50"/>
      <c r="Q51" s="2" t="e">
        <f t="shared" si="3"/>
        <v>#VALUE!</v>
      </c>
    </row>
    <row r="52" spans="2:26" ht="30.75" thickBot="1" x14ac:dyDescent="0.25">
      <c r="B52" s="35" t="s">
        <v>47</v>
      </c>
      <c r="C52" s="55" t="s">
        <v>46</v>
      </c>
      <c r="D52" s="33">
        <v>4.5</v>
      </c>
      <c r="E52" s="54">
        <v>1</v>
      </c>
      <c r="F52" s="53">
        <f t="shared" si="2"/>
        <v>5.5</v>
      </c>
      <c r="G52" s="52">
        <v>0.94499999999999995</v>
      </c>
      <c r="H52" s="227"/>
      <c r="I52" s="51"/>
      <c r="P52" s="50"/>
      <c r="Q52" s="2" t="e">
        <f t="shared" si="3"/>
        <v>#VALUE!</v>
      </c>
    </row>
    <row r="53" spans="2:26" x14ac:dyDescent="0.2">
      <c r="B53" s="49"/>
      <c r="C53" s="48"/>
      <c r="D53" s="48"/>
      <c r="E53" s="48"/>
      <c r="F53" s="48"/>
      <c r="G53" s="48"/>
      <c r="H53" s="48"/>
      <c r="I53" s="47"/>
    </row>
    <row r="54" spans="2:26" ht="21" customHeight="1" thickBot="1" x14ac:dyDescent="0.25">
      <c r="B54" s="49"/>
      <c r="C54" s="48"/>
      <c r="D54" s="48"/>
      <c r="E54" s="48"/>
      <c r="F54" s="48"/>
      <c r="G54" s="48"/>
      <c r="H54" s="48"/>
      <c r="I54" s="47"/>
    </row>
    <row r="55" spans="2:26" ht="40.5" customHeight="1" thickBot="1" x14ac:dyDescent="0.25">
      <c r="B55" s="228" t="s">
        <v>45</v>
      </c>
      <c r="C55" s="229"/>
      <c r="D55" s="229"/>
      <c r="E55" s="229"/>
      <c r="F55" s="229"/>
      <c r="G55" s="229"/>
      <c r="H55" s="230"/>
      <c r="I55" s="46"/>
    </row>
    <row r="56" spans="2:26" ht="48" thickBot="1" x14ac:dyDescent="0.25">
      <c r="B56" s="45" t="s">
        <v>44</v>
      </c>
      <c r="C56" s="44" t="s">
        <v>43</v>
      </c>
      <c r="D56" s="43" t="s">
        <v>42</v>
      </c>
      <c r="E56" s="43" t="s">
        <v>41</v>
      </c>
      <c r="F56" s="43" t="s">
        <v>40</v>
      </c>
      <c r="G56" s="211" t="s">
        <v>39</v>
      </c>
      <c r="H56" s="212"/>
      <c r="I56" s="42"/>
    </row>
    <row r="57" spans="2:26" ht="21.75" customHeight="1" x14ac:dyDescent="0.2">
      <c r="B57" s="41" t="s">
        <v>38</v>
      </c>
      <c r="C57" s="40" t="s">
        <v>37</v>
      </c>
      <c r="D57" s="39">
        <v>6</v>
      </c>
      <c r="E57" s="39">
        <v>1</v>
      </c>
      <c r="F57" s="39">
        <f>D57+E57</f>
        <v>7</v>
      </c>
      <c r="G57" s="213">
        <f>IF((ABS(($K$15-$K$14)*F57/100))&gt;0.1, ($K$15-$K$14)*F57/100, 0)</f>
        <v>2.31</v>
      </c>
      <c r="H57" s="214" t="e">
        <f>IF((ABS((#REF!-#REF!)*E57/100))&gt;0.1, (#REF!-#REF!)*E57/100, 0)</f>
        <v>#REF!</v>
      </c>
      <c r="I57" s="32"/>
    </row>
    <row r="58" spans="2:26" ht="21.75" customHeight="1" x14ac:dyDescent="0.2">
      <c r="B58" s="38" t="s">
        <v>36</v>
      </c>
      <c r="C58" s="37" t="s">
        <v>35</v>
      </c>
      <c r="D58" s="36">
        <v>6</v>
      </c>
      <c r="E58" s="36">
        <v>1</v>
      </c>
      <c r="F58" s="36">
        <f>D58+E58</f>
        <v>7</v>
      </c>
      <c r="G58" s="215">
        <f>IF((ABS(($K$15-$K$14)*F58/100))&gt;0.1, ($K$15-$K$14)*F58/100, 0)</f>
        <v>2.31</v>
      </c>
      <c r="H58" s="216" t="e">
        <f>IF((ABS((#REF!-#REF!)*E58/100))&gt;0.1, (#REF!-#REF!)*E58/100, 0)</f>
        <v>#REF!</v>
      </c>
      <c r="I58" s="32"/>
    </row>
    <row r="59" spans="2:26" ht="21" customHeight="1" thickBot="1" x14ac:dyDescent="0.25">
      <c r="B59" s="35" t="s">
        <v>34</v>
      </c>
      <c r="C59" s="34" t="s">
        <v>33</v>
      </c>
      <c r="D59" s="33">
        <v>6</v>
      </c>
      <c r="E59" s="33">
        <v>1</v>
      </c>
      <c r="F59" s="33">
        <f>D59+E59</f>
        <v>7</v>
      </c>
      <c r="G59" s="217">
        <f>IF((ABS(($K$15-$K$14)*F59/100))&gt;0.1, ($K$15-$K$14)*F59/100, 0)</f>
        <v>2.31</v>
      </c>
      <c r="H59" s="218" t="e">
        <f>IF((ABS((#REF!-#REF!)*E59/100))&gt;0.1, (#REF!-#REF!)*E59/100, 0)</f>
        <v>#REF!</v>
      </c>
      <c r="I59" s="32"/>
    </row>
    <row r="60" spans="2:26" ht="61.5" customHeight="1" thickBot="1" x14ac:dyDescent="0.25">
      <c r="I60" s="11"/>
    </row>
    <row r="61" spans="2:26" ht="43.5" customHeight="1" thickBot="1" x14ac:dyDescent="0.25">
      <c r="B61" s="204" t="s">
        <v>32</v>
      </c>
      <c r="C61" s="205"/>
      <c r="D61" s="205"/>
      <c r="E61" s="205"/>
      <c r="F61" s="205"/>
      <c r="G61" s="205"/>
      <c r="H61" s="206"/>
      <c r="I61" s="11"/>
    </row>
    <row r="62" spans="2:26" s="3" customFormat="1" ht="15.75" customHeight="1" x14ac:dyDescent="0.2">
      <c r="B62" s="192"/>
      <c r="C62" s="186"/>
      <c r="D62" s="186"/>
      <c r="E62" s="186"/>
      <c r="F62" s="186"/>
      <c r="G62" s="186"/>
      <c r="H62" s="193"/>
      <c r="I62" s="11"/>
      <c r="M62" s="1"/>
      <c r="N62" s="1"/>
      <c r="O62" s="1"/>
      <c r="P62" s="2"/>
      <c r="Q62" s="2"/>
      <c r="R62" s="2"/>
      <c r="S62" s="2"/>
      <c r="T62" s="1"/>
      <c r="U62" s="1"/>
      <c r="V62" s="1"/>
      <c r="W62" s="1"/>
      <c r="X62" s="1"/>
      <c r="Y62" s="1"/>
      <c r="Z62" s="1"/>
    </row>
    <row r="63" spans="2:26" s="4" customFormat="1" ht="33" customHeight="1" thickBot="1" x14ac:dyDescent="0.25">
      <c r="B63" s="201" t="s">
        <v>31</v>
      </c>
      <c r="C63" s="202"/>
      <c r="E63" s="10"/>
      <c r="F63" s="10"/>
      <c r="G63" s="10"/>
      <c r="H63" s="19"/>
      <c r="I63" s="7"/>
      <c r="J63" s="3"/>
      <c r="K63" s="3"/>
      <c r="L63" s="3"/>
      <c r="M63" s="1"/>
      <c r="N63" s="1"/>
      <c r="O63" s="1"/>
      <c r="P63" s="2"/>
      <c r="Q63" s="2"/>
      <c r="R63" s="2"/>
      <c r="S63" s="2"/>
      <c r="T63" s="1"/>
      <c r="U63" s="1"/>
      <c r="V63" s="1"/>
      <c r="W63" s="1"/>
      <c r="X63" s="1"/>
      <c r="Y63" s="1"/>
      <c r="Z63" s="1"/>
    </row>
    <row r="64" spans="2:26" s="4" customFormat="1" ht="33" customHeight="1" thickBot="1" x14ac:dyDescent="0.25">
      <c r="B64" s="207" t="s">
        <v>30</v>
      </c>
      <c r="C64" s="195"/>
      <c r="D64" s="195"/>
      <c r="E64" s="195"/>
      <c r="F64" s="25"/>
      <c r="G64" s="10"/>
      <c r="H64" s="19"/>
      <c r="I64" s="7"/>
      <c r="J64" s="3"/>
      <c r="K64" s="3"/>
      <c r="L64" s="3"/>
      <c r="M64" s="1"/>
      <c r="N64" s="1"/>
      <c r="O64" s="1"/>
      <c r="P64" s="2"/>
      <c r="Q64" s="2"/>
      <c r="R64" s="2"/>
      <c r="S64" s="2"/>
      <c r="T64" s="1"/>
      <c r="U64" s="1"/>
      <c r="V64" s="1"/>
      <c r="W64" s="1"/>
      <c r="X64" s="1"/>
      <c r="Y64" s="1"/>
      <c r="Z64" s="1"/>
    </row>
    <row r="65" spans="2:26" s="3" customFormat="1" ht="15.75" customHeight="1" thickBot="1" x14ac:dyDescent="0.25">
      <c r="B65" s="192"/>
      <c r="C65" s="186"/>
      <c r="D65" s="186"/>
      <c r="E65" s="186"/>
      <c r="F65" s="186"/>
      <c r="G65" s="186"/>
      <c r="H65" s="193"/>
      <c r="I65" s="11"/>
      <c r="M65" s="1"/>
      <c r="N65" s="1"/>
      <c r="O65" s="1"/>
      <c r="P65" s="2"/>
      <c r="Q65" s="2"/>
      <c r="R65" s="2"/>
      <c r="S65" s="2"/>
      <c r="T65" s="1"/>
      <c r="U65" s="1"/>
      <c r="V65" s="1"/>
      <c r="W65" s="1"/>
      <c r="X65" s="1"/>
      <c r="Y65" s="1"/>
      <c r="Z65" s="1"/>
    </row>
    <row r="66" spans="2:26" s="4" customFormat="1" ht="66" customHeight="1" thickBot="1" x14ac:dyDescent="0.25">
      <c r="B66" s="194" t="s">
        <v>29</v>
      </c>
      <c r="C66" s="195"/>
      <c r="D66" s="195"/>
      <c r="E66" s="195"/>
      <c r="F66" s="25"/>
      <c r="G66" s="24"/>
      <c r="H66" s="23"/>
      <c r="I66" s="22"/>
      <c r="J66" s="3"/>
      <c r="K66" s="3"/>
      <c r="L66" s="3"/>
      <c r="M66" s="1"/>
      <c r="N66" s="1"/>
      <c r="O66" s="1"/>
      <c r="P66" s="2"/>
      <c r="Q66" s="2"/>
      <c r="R66" s="2"/>
      <c r="S66" s="2"/>
      <c r="T66" s="1"/>
      <c r="U66" s="1"/>
      <c r="V66" s="1"/>
      <c r="W66" s="1"/>
      <c r="X66" s="1"/>
      <c r="Y66" s="1"/>
      <c r="Z66" s="1"/>
    </row>
    <row r="67" spans="2:26" s="3" customFormat="1" ht="15.75" customHeight="1" thickBot="1" x14ac:dyDescent="0.25">
      <c r="B67" s="192"/>
      <c r="C67" s="186"/>
      <c r="D67" s="186"/>
      <c r="E67" s="186"/>
      <c r="F67" s="186"/>
      <c r="G67" s="186"/>
      <c r="H67" s="193"/>
      <c r="I67" s="11"/>
      <c r="M67" s="1"/>
      <c r="N67" s="1"/>
      <c r="O67" s="1"/>
      <c r="P67" s="2"/>
      <c r="Q67" s="2"/>
      <c r="R67" s="2"/>
      <c r="S67" s="2"/>
      <c r="T67" s="1"/>
      <c r="U67" s="1"/>
      <c r="V67" s="1"/>
      <c r="W67" s="1"/>
      <c r="X67" s="1"/>
      <c r="Y67" s="1"/>
      <c r="Z67" s="1"/>
    </row>
    <row r="68" spans="2:26" s="4" customFormat="1" ht="33" customHeight="1" thickBot="1" x14ac:dyDescent="0.25">
      <c r="B68" s="209" t="s">
        <v>28</v>
      </c>
      <c r="C68" s="210"/>
      <c r="D68" s="210"/>
      <c r="E68" s="210"/>
      <c r="F68" s="30">
        <f>F64+F66</f>
        <v>0</v>
      </c>
      <c r="G68" s="10"/>
      <c r="H68" s="19"/>
      <c r="I68" s="7"/>
      <c r="J68" s="3"/>
      <c r="K68" s="3"/>
      <c r="L68" s="3"/>
      <c r="M68" s="1"/>
      <c r="N68" s="1"/>
      <c r="O68" s="1"/>
      <c r="P68" s="2"/>
      <c r="Q68" s="2"/>
      <c r="R68" s="2"/>
      <c r="S68" s="2"/>
      <c r="T68" s="1"/>
      <c r="U68" s="1"/>
      <c r="V68" s="1"/>
      <c r="W68" s="1"/>
      <c r="X68" s="1"/>
      <c r="Y68" s="1"/>
      <c r="Z68" s="1"/>
    </row>
    <row r="69" spans="2:26" s="4" customFormat="1" ht="22.5" customHeight="1" x14ac:dyDescent="0.2">
      <c r="B69" s="29"/>
      <c r="C69" s="9"/>
      <c r="D69" s="6"/>
      <c r="E69" s="5"/>
      <c r="F69" s="5"/>
      <c r="G69" s="5"/>
      <c r="H69" s="28"/>
      <c r="I69" s="7"/>
      <c r="J69" s="3"/>
      <c r="K69" s="3"/>
      <c r="L69" s="3"/>
      <c r="M69" s="1"/>
      <c r="N69" s="1"/>
      <c r="O69" s="1"/>
      <c r="P69" s="2"/>
      <c r="Q69" s="2"/>
      <c r="R69" s="2"/>
      <c r="S69" s="2"/>
      <c r="T69" s="1"/>
      <c r="U69" s="1"/>
      <c r="V69" s="1"/>
      <c r="W69" s="1"/>
      <c r="X69" s="1"/>
      <c r="Y69" s="1"/>
      <c r="Z69" s="1"/>
    </row>
    <row r="70" spans="2:26" s="4" customFormat="1" ht="33" customHeight="1" thickBot="1" x14ac:dyDescent="0.25">
      <c r="B70" s="201" t="s">
        <v>27</v>
      </c>
      <c r="C70" s="202"/>
      <c r="E70" s="10"/>
      <c r="F70" s="10"/>
      <c r="G70" s="10"/>
      <c r="H70" s="19"/>
      <c r="I70" s="7"/>
      <c r="J70" s="3"/>
      <c r="K70" s="3"/>
      <c r="L70" s="3"/>
      <c r="M70" s="1"/>
      <c r="N70" s="1"/>
      <c r="O70" s="1"/>
      <c r="P70" s="2"/>
      <c r="Q70" s="2"/>
      <c r="R70" s="2"/>
      <c r="S70" s="2"/>
      <c r="T70" s="1"/>
      <c r="U70" s="1"/>
      <c r="V70" s="1"/>
      <c r="W70" s="1"/>
      <c r="X70" s="1"/>
      <c r="Y70" s="1"/>
      <c r="Z70" s="1"/>
    </row>
    <row r="71" spans="2:26" s="4" customFormat="1" ht="66" customHeight="1" thickBot="1" x14ac:dyDescent="0.25">
      <c r="B71" s="194" t="s">
        <v>26</v>
      </c>
      <c r="C71" s="208"/>
      <c r="D71" s="208"/>
      <c r="E71" s="208"/>
      <c r="F71" s="31"/>
      <c r="G71" s="10"/>
      <c r="H71" s="19"/>
      <c r="I71" s="7"/>
      <c r="J71" s="3"/>
      <c r="K71" s="3"/>
      <c r="L71" s="3"/>
      <c r="M71" s="1"/>
      <c r="N71" s="1"/>
      <c r="O71" s="1"/>
      <c r="P71" s="2"/>
      <c r="Q71" s="2"/>
      <c r="R71" s="2"/>
      <c r="S71" s="2"/>
      <c r="T71" s="1"/>
      <c r="U71" s="1"/>
      <c r="V71" s="1"/>
      <c r="W71" s="1"/>
      <c r="X71" s="1"/>
      <c r="Y71" s="1"/>
      <c r="Z71" s="1"/>
    </row>
    <row r="72" spans="2:26" s="3" customFormat="1" ht="15.75" customHeight="1" thickBot="1" x14ac:dyDescent="0.25">
      <c r="B72" s="192"/>
      <c r="C72" s="186"/>
      <c r="D72" s="186"/>
      <c r="E72" s="186"/>
      <c r="F72" s="186"/>
      <c r="G72" s="186"/>
      <c r="H72" s="193"/>
      <c r="I72" s="11"/>
      <c r="M72" s="1"/>
      <c r="N72" s="1"/>
      <c r="O72" s="1"/>
      <c r="P72" s="2"/>
      <c r="Q72" s="2"/>
      <c r="R72" s="2"/>
      <c r="S72" s="2"/>
      <c r="T72" s="1"/>
      <c r="U72" s="1"/>
      <c r="V72" s="1"/>
      <c r="W72" s="1"/>
      <c r="X72" s="1"/>
      <c r="Y72" s="1"/>
      <c r="Z72" s="1"/>
    </row>
    <row r="73" spans="2:26" s="4" customFormat="1" ht="66" customHeight="1" thickBot="1" x14ac:dyDescent="0.25">
      <c r="B73" s="194" t="s">
        <v>25</v>
      </c>
      <c r="C73" s="208"/>
      <c r="D73" s="208"/>
      <c r="E73" s="208"/>
      <c r="F73" s="31"/>
      <c r="G73" s="10"/>
      <c r="H73" s="19"/>
      <c r="I73" s="7"/>
      <c r="J73" s="3"/>
      <c r="K73" s="3"/>
      <c r="L73" s="3"/>
      <c r="M73" s="1"/>
      <c r="N73" s="1"/>
      <c r="O73" s="1"/>
      <c r="P73" s="2"/>
      <c r="Q73" s="2"/>
      <c r="R73" s="2"/>
      <c r="S73" s="2"/>
      <c r="T73" s="1"/>
      <c r="U73" s="1"/>
      <c r="V73" s="1"/>
      <c r="W73" s="1"/>
      <c r="X73" s="1"/>
      <c r="Y73" s="1"/>
      <c r="Z73" s="1"/>
    </row>
    <row r="74" spans="2:26" s="3" customFormat="1" ht="15.75" customHeight="1" thickBot="1" x14ac:dyDescent="0.25">
      <c r="B74" s="192"/>
      <c r="C74" s="186"/>
      <c r="D74" s="186"/>
      <c r="E74" s="186"/>
      <c r="F74" s="186"/>
      <c r="G74" s="186"/>
      <c r="H74" s="193"/>
      <c r="I74" s="11"/>
      <c r="M74" s="1"/>
      <c r="N74" s="1"/>
      <c r="O74" s="1"/>
      <c r="P74" s="2"/>
      <c r="Q74" s="2"/>
      <c r="R74" s="2"/>
      <c r="S74" s="2"/>
      <c r="T74" s="1"/>
      <c r="U74" s="1"/>
      <c r="V74" s="1"/>
      <c r="W74" s="1"/>
      <c r="X74" s="1"/>
      <c r="Y74" s="1"/>
      <c r="Z74" s="1"/>
    </row>
    <row r="75" spans="2:26" s="4" customFormat="1" ht="33" customHeight="1" thickBot="1" x14ac:dyDescent="0.25">
      <c r="B75" s="209" t="s">
        <v>24</v>
      </c>
      <c r="C75" s="210"/>
      <c r="D75" s="210"/>
      <c r="E75" s="210"/>
      <c r="F75" s="30">
        <f>(F64*F71)*F73</f>
        <v>0</v>
      </c>
      <c r="G75" s="10"/>
      <c r="H75" s="19"/>
      <c r="I75" s="7"/>
      <c r="J75" s="3"/>
      <c r="K75" s="3"/>
      <c r="L75" s="3"/>
      <c r="M75" s="1"/>
      <c r="N75" s="1"/>
      <c r="O75" s="1"/>
      <c r="P75" s="2"/>
      <c r="Q75" s="2"/>
      <c r="R75" s="2"/>
      <c r="S75" s="2"/>
      <c r="T75" s="1"/>
      <c r="U75" s="1"/>
      <c r="V75" s="1"/>
      <c r="W75" s="1"/>
      <c r="X75" s="1"/>
      <c r="Y75" s="1"/>
      <c r="Z75" s="1"/>
    </row>
    <row r="76" spans="2:26" s="4" customFormat="1" ht="22.5" customHeight="1" x14ac:dyDescent="0.2">
      <c r="B76" s="29"/>
      <c r="C76" s="9"/>
      <c r="D76" s="6"/>
      <c r="E76" s="5"/>
      <c r="F76" s="5"/>
      <c r="G76" s="5"/>
      <c r="H76" s="28"/>
      <c r="I76" s="7"/>
      <c r="J76" s="3"/>
      <c r="K76" s="3"/>
      <c r="L76" s="3"/>
      <c r="M76" s="1"/>
      <c r="N76" s="1"/>
      <c r="O76" s="1"/>
      <c r="P76" s="2"/>
      <c r="Q76" s="2"/>
      <c r="R76" s="2"/>
      <c r="S76" s="2"/>
      <c r="T76" s="1"/>
      <c r="U76" s="1"/>
      <c r="V76" s="1"/>
      <c r="W76" s="1"/>
      <c r="X76" s="1"/>
      <c r="Y76" s="1"/>
      <c r="Z76" s="1"/>
    </row>
    <row r="77" spans="2:26" s="4" customFormat="1" ht="33" customHeight="1" thickBot="1" x14ac:dyDescent="0.25">
      <c r="B77" s="201" t="s">
        <v>23</v>
      </c>
      <c r="C77" s="202"/>
      <c r="D77" s="202"/>
      <c r="E77" s="202"/>
      <c r="F77" s="202"/>
      <c r="G77" s="202"/>
      <c r="H77" s="203"/>
      <c r="I77" s="7"/>
      <c r="J77" s="3"/>
      <c r="K77" s="3"/>
      <c r="L77" s="3"/>
      <c r="M77" s="1"/>
      <c r="N77" s="1"/>
      <c r="O77" s="1"/>
      <c r="P77" s="2"/>
      <c r="Q77" s="2"/>
      <c r="R77" s="2"/>
      <c r="S77" s="2"/>
      <c r="T77" s="1"/>
      <c r="U77" s="1"/>
      <c r="V77" s="1"/>
      <c r="W77" s="1"/>
      <c r="X77" s="1"/>
      <c r="Y77" s="1"/>
      <c r="Z77" s="1"/>
    </row>
    <row r="78" spans="2:26" s="4" customFormat="1" ht="33" customHeight="1" thickBot="1" x14ac:dyDescent="0.25">
      <c r="B78" s="196" t="s">
        <v>22</v>
      </c>
      <c r="C78" s="197"/>
      <c r="D78" s="197"/>
      <c r="E78" s="197"/>
      <c r="F78" s="21">
        <f>F68+F75</f>
        <v>0</v>
      </c>
      <c r="G78" s="20" t="s">
        <v>16</v>
      </c>
      <c r="H78" s="19"/>
      <c r="I78" s="7"/>
      <c r="J78" s="3"/>
      <c r="K78" s="3"/>
      <c r="L78" s="3"/>
      <c r="M78" s="1"/>
      <c r="N78" s="1"/>
      <c r="O78" s="1"/>
      <c r="P78" s="2"/>
      <c r="Q78" s="2"/>
      <c r="R78" s="2"/>
      <c r="S78" s="2"/>
      <c r="T78" s="1"/>
      <c r="U78" s="1"/>
      <c r="V78" s="1"/>
      <c r="W78" s="1"/>
      <c r="X78" s="1"/>
      <c r="Y78" s="1"/>
      <c r="Z78" s="1"/>
    </row>
    <row r="79" spans="2:26" s="3" customFormat="1" ht="15.75" customHeight="1" thickBot="1" x14ac:dyDescent="0.25">
      <c r="B79" s="198"/>
      <c r="C79" s="199"/>
      <c r="D79" s="199"/>
      <c r="E79" s="199"/>
      <c r="F79" s="199"/>
      <c r="G79" s="199"/>
      <c r="H79" s="200"/>
      <c r="I79" s="11"/>
      <c r="M79" s="1"/>
      <c r="N79" s="1"/>
      <c r="O79" s="1"/>
      <c r="P79" s="2"/>
      <c r="Q79" s="2"/>
      <c r="R79" s="2"/>
      <c r="S79" s="2"/>
      <c r="T79" s="1"/>
      <c r="U79" s="1"/>
      <c r="V79" s="1"/>
      <c r="W79" s="1"/>
      <c r="X79" s="1"/>
      <c r="Y79" s="1"/>
      <c r="Z79" s="1"/>
    </row>
    <row r="80" spans="2:26" ht="73.5" customHeight="1" thickBot="1" x14ac:dyDescent="0.25">
      <c r="I80" s="11"/>
    </row>
    <row r="81" spans="2:26" ht="43.5" customHeight="1" thickBot="1" x14ac:dyDescent="0.25">
      <c r="B81" s="204" t="s">
        <v>21</v>
      </c>
      <c r="C81" s="205"/>
      <c r="D81" s="205"/>
      <c r="E81" s="205"/>
      <c r="F81" s="205"/>
      <c r="G81" s="205"/>
      <c r="H81" s="206"/>
      <c r="I81" s="11"/>
    </row>
    <row r="82" spans="2:26" s="3" customFormat="1" ht="15.75" customHeight="1" x14ac:dyDescent="0.2">
      <c r="B82" s="192"/>
      <c r="C82" s="186"/>
      <c r="D82" s="186"/>
      <c r="E82" s="186"/>
      <c r="F82" s="186"/>
      <c r="G82" s="186"/>
      <c r="H82" s="193"/>
      <c r="I82" s="11"/>
      <c r="M82" s="1"/>
      <c r="N82" s="1"/>
      <c r="O82" s="1"/>
      <c r="P82" s="2"/>
      <c r="Q82" s="2"/>
      <c r="R82" s="2"/>
      <c r="S82" s="2"/>
      <c r="T82" s="1"/>
      <c r="U82" s="1"/>
      <c r="V82" s="1"/>
      <c r="W82" s="1"/>
      <c r="X82" s="1"/>
      <c r="Y82" s="1"/>
      <c r="Z82" s="1"/>
    </row>
    <row r="83" spans="2:26" s="4" customFormat="1" ht="33" customHeight="1" thickBot="1" x14ac:dyDescent="0.25">
      <c r="B83" s="27" t="s">
        <v>20</v>
      </c>
      <c r="C83" s="26"/>
      <c r="D83" s="26"/>
      <c r="E83" s="26"/>
      <c r="F83" s="26"/>
      <c r="G83" s="10"/>
      <c r="H83" s="19"/>
      <c r="I83" s="7"/>
      <c r="J83" s="3"/>
      <c r="K83" s="3"/>
      <c r="L83" s="3"/>
      <c r="M83" s="1"/>
      <c r="N83" s="1"/>
      <c r="O83" s="1"/>
      <c r="P83" s="2"/>
      <c r="Q83" s="2"/>
      <c r="R83" s="2"/>
      <c r="S83" s="2"/>
      <c r="T83" s="1"/>
      <c r="U83" s="1"/>
      <c r="V83" s="1"/>
      <c r="W83" s="1"/>
      <c r="X83" s="1"/>
      <c r="Y83" s="1"/>
      <c r="Z83" s="1"/>
    </row>
    <row r="84" spans="2:26" s="4" customFormat="1" ht="33" customHeight="1" thickBot="1" x14ac:dyDescent="0.25">
      <c r="B84" s="207" t="s">
        <v>19</v>
      </c>
      <c r="C84" s="195"/>
      <c r="D84" s="195"/>
      <c r="E84" s="195"/>
      <c r="F84" s="25"/>
      <c r="G84" s="10"/>
      <c r="H84" s="19"/>
      <c r="I84" s="7"/>
      <c r="J84" s="3"/>
      <c r="K84" s="3"/>
      <c r="L84" s="3"/>
      <c r="M84" s="1"/>
      <c r="N84" s="1"/>
      <c r="O84" s="1"/>
      <c r="P84" s="2"/>
      <c r="Q84" s="2"/>
      <c r="R84" s="2"/>
      <c r="S84" s="2"/>
      <c r="T84" s="1"/>
      <c r="U84" s="1"/>
      <c r="V84" s="1"/>
      <c r="W84" s="1"/>
      <c r="X84" s="1"/>
      <c r="Y84" s="1"/>
      <c r="Z84" s="1"/>
    </row>
    <row r="85" spans="2:26" s="3" customFormat="1" ht="15.75" customHeight="1" thickBot="1" x14ac:dyDescent="0.25">
      <c r="B85" s="192"/>
      <c r="C85" s="186"/>
      <c r="D85" s="186"/>
      <c r="E85" s="186"/>
      <c r="F85" s="186"/>
      <c r="G85" s="186"/>
      <c r="H85" s="193"/>
      <c r="I85" s="11"/>
      <c r="M85" s="1"/>
      <c r="N85" s="1"/>
      <c r="O85" s="1"/>
      <c r="P85" s="2"/>
      <c r="Q85" s="2"/>
      <c r="R85" s="2"/>
      <c r="S85" s="2"/>
      <c r="T85" s="1"/>
      <c r="U85" s="1"/>
      <c r="V85" s="1"/>
      <c r="W85" s="1"/>
      <c r="X85" s="1"/>
      <c r="Y85" s="1"/>
      <c r="Z85" s="1"/>
    </row>
    <row r="86" spans="2:26" s="4" customFormat="1" ht="66" customHeight="1" thickBot="1" x14ac:dyDescent="0.25">
      <c r="B86" s="194" t="s">
        <v>18</v>
      </c>
      <c r="C86" s="195"/>
      <c r="D86" s="195"/>
      <c r="E86" s="195"/>
      <c r="F86" s="25"/>
      <c r="G86" s="24"/>
      <c r="H86" s="23"/>
      <c r="I86" s="22"/>
      <c r="J86" s="3"/>
      <c r="K86" s="3"/>
      <c r="L86" s="3"/>
      <c r="M86" s="1"/>
      <c r="N86" s="1"/>
      <c r="O86" s="1"/>
      <c r="P86" s="2"/>
      <c r="Q86" s="2"/>
      <c r="R86" s="2"/>
      <c r="S86" s="2"/>
      <c r="T86" s="1"/>
      <c r="U86" s="1"/>
      <c r="V86" s="1"/>
      <c r="W86" s="1"/>
      <c r="X86" s="1"/>
      <c r="Y86" s="1"/>
      <c r="Z86" s="1"/>
    </row>
    <row r="87" spans="2:26" s="3" customFormat="1" ht="15.75" customHeight="1" thickBot="1" x14ac:dyDescent="0.25">
      <c r="B87" s="192"/>
      <c r="C87" s="186"/>
      <c r="D87" s="186"/>
      <c r="E87" s="186"/>
      <c r="F87" s="186"/>
      <c r="G87" s="186"/>
      <c r="H87" s="193"/>
      <c r="I87" s="11"/>
      <c r="M87" s="1"/>
      <c r="N87" s="1"/>
      <c r="O87" s="1"/>
      <c r="P87" s="2"/>
      <c r="Q87" s="2"/>
      <c r="R87" s="2"/>
      <c r="S87" s="2"/>
      <c r="T87" s="1"/>
      <c r="U87" s="1"/>
      <c r="V87" s="1"/>
      <c r="W87" s="1"/>
      <c r="X87" s="1"/>
      <c r="Y87" s="1"/>
      <c r="Z87" s="1"/>
    </row>
    <row r="88" spans="2:26" s="4" customFormat="1" ht="33" customHeight="1" thickBot="1" x14ac:dyDescent="0.25">
      <c r="B88" s="196" t="s">
        <v>17</v>
      </c>
      <c r="C88" s="197"/>
      <c r="D88" s="197"/>
      <c r="E88" s="197"/>
      <c r="F88" s="21">
        <f>F84+F86</f>
        <v>0</v>
      </c>
      <c r="G88" s="20" t="s">
        <v>16</v>
      </c>
      <c r="H88" s="19"/>
      <c r="I88" s="7"/>
      <c r="J88" s="3"/>
      <c r="K88" s="3"/>
      <c r="L88" s="3"/>
      <c r="M88" s="1"/>
      <c r="N88" s="1"/>
      <c r="O88" s="1"/>
      <c r="P88" s="2"/>
      <c r="Q88" s="2"/>
      <c r="R88" s="2"/>
      <c r="S88" s="2"/>
      <c r="T88" s="1"/>
      <c r="U88" s="1"/>
      <c r="V88" s="1"/>
      <c r="W88" s="1"/>
      <c r="X88" s="1"/>
      <c r="Y88" s="1"/>
      <c r="Z88" s="1"/>
    </row>
    <row r="89" spans="2:26" s="3" customFormat="1" ht="15.75" customHeight="1" thickBot="1" x14ac:dyDescent="0.25">
      <c r="B89" s="198"/>
      <c r="C89" s="199"/>
      <c r="D89" s="199"/>
      <c r="E89" s="199"/>
      <c r="F89" s="199"/>
      <c r="G89" s="199"/>
      <c r="H89" s="200"/>
      <c r="I89" s="11"/>
      <c r="M89" s="1"/>
      <c r="N89" s="1"/>
      <c r="O89" s="1"/>
      <c r="P89" s="2"/>
      <c r="Q89" s="2"/>
      <c r="R89" s="2"/>
      <c r="S89" s="2"/>
      <c r="T89" s="1"/>
      <c r="U89" s="1"/>
      <c r="V89" s="1"/>
      <c r="W89" s="1"/>
      <c r="X89" s="1"/>
      <c r="Y89" s="1"/>
      <c r="Z89" s="1"/>
    </row>
    <row r="90" spans="2:26" ht="73.5" customHeight="1" thickBot="1" x14ac:dyDescent="0.25">
      <c r="I90" s="11"/>
    </row>
    <row r="91" spans="2:26" ht="43.5" customHeight="1" thickBot="1" x14ac:dyDescent="0.25">
      <c r="B91" s="188" t="s">
        <v>15</v>
      </c>
      <c r="C91" s="189"/>
      <c r="D91" s="189"/>
      <c r="E91" s="189"/>
      <c r="F91" s="189"/>
      <c r="G91" s="189"/>
      <c r="H91" s="190"/>
      <c r="I91" s="11"/>
    </row>
    <row r="92" spans="2:26" s="3" customFormat="1" ht="15" customHeight="1" x14ac:dyDescent="0.2">
      <c r="B92" s="186"/>
      <c r="C92" s="186"/>
      <c r="D92" s="186"/>
      <c r="E92" s="186"/>
      <c r="F92" s="186"/>
      <c r="G92" s="186"/>
      <c r="H92" s="186"/>
      <c r="I92" s="11"/>
      <c r="M92" s="1"/>
      <c r="N92" s="1"/>
      <c r="O92" s="1"/>
      <c r="P92" s="2"/>
      <c r="Q92" s="2"/>
      <c r="R92" s="2"/>
      <c r="S92" s="2"/>
      <c r="T92" s="1"/>
      <c r="U92" s="1"/>
      <c r="V92" s="1"/>
      <c r="W92" s="1"/>
      <c r="X92" s="1"/>
      <c r="Y92" s="1"/>
      <c r="Z92" s="1"/>
    </row>
    <row r="93" spans="2:26" s="3" customFormat="1" ht="21.75" customHeight="1" x14ac:dyDescent="0.2">
      <c r="B93" s="191" t="s">
        <v>14</v>
      </c>
      <c r="C93" s="191"/>
      <c r="D93" s="191"/>
      <c r="E93" s="191"/>
      <c r="F93" s="191"/>
      <c r="G93" s="191"/>
      <c r="H93" s="191"/>
      <c r="I93" s="11"/>
      <c r="M93" s="1"/>
      <c r="N93" s="1"/>
      <c r="O93" s="1"/>
      <c r="P93" s="2"/>
      <c r="Q93" s="2"/>
      <c r="R93" s="2"/>
      <c r="S93" s="2"/>
      <c r="T93" s="1"/>
      <c r="U93" s="1"/>
      <c r="V93" s="1"/>
      <c r="W93" s="1"/>
      <c r="X93" s="1"/>
      <c r="Y93" s="1"/>
      <c r="Z93" s="1"/>
    </row>
    <row r="94" spans="2:26" s="3" customFormat="1" ht="14.25" customHeight="1" thickBot="1" x14ac:dyDescent="0.25">
      <c r="B94" s="186"/>
      <c r="C94" s="186"/>
      <c r="D94" s="186"/>
      <c r="E94" s="186"/>
      <c r="F94" s="186"/>
      <c r="G94" s="186"/>
      <c r="H94" s="186"/>
      <c r="I94" s="11"/>
      <c r="M94" s="1"/>
      <c r="N94" s="1"/>
      <c r="O94" s="1"/>
      <c r="P94" s="2"/>
      <c r="Q94" s="2"/>
      <c r="R94" s="2"/>
      <c r="S94" s="2"/>
      <c r="T94" s="1"/>
      <c r="U94" s="1"/>
      <c r="V94" s="1"/>
      <c r="W94" s="1"/>
      <c r="X94" s="1"/>
      <c r="Y94" s="1"/>
      <c r="Z94" s="1"/>
    </row>
    <row r="95" spans="2:26" s="3" customFormat="1" ht="46.5" customHeight="1" x14ac:dyDescent="0.2">
      <c r="B95" s="178" t="s">
        <v>7</v>
      </c>
      <c r="C95" s="180" t="s">
        <v>6</v>
      </c>
      <c r="D95" s="182" t="s">
        <v>5</v>
      </c>
      <c r="E95" s="180" t="s">
        <v>4</v>
      </c>
      <c r="F95" s="180"/>
      <c r="G95" s="180" t="s">
        <v>3</v>
      </c>
      <c r="H95" s="184"/>
      <c r="I95" s="11"/>
      <c r="M95" s="1"/>
      <c r="N95" s="1"/>
      <c r="O95" s="1"/>
      <c r="P95" s="2"/>
      <c r="Q95" s="2"/>
      <c r="R95" s="2"/>
      <c r="S95" s="2"/>
      <c r="T95" s="1"/>
      <c r="U95" s="1"/>
      <c r="V95" s="1"/>
      <c r="W95" s="1"/>
      <c r="X95" s="1"/>
      <c r="Y95" s="1"/>
      <c r="Z95" s="1"/>
    </row>
    <row r="96" spans="2:26" s="3" customFormat="1" ht="46.5" customHeight="1" thickBot="1" x14ac:dyDescent="0.25">
      <c r="B96" s="179"/>
      <c r="C96" s="181"/>
      <c r="D96" s="183"/>
      <c r="E96" s="181"/>
      <c r="F96" s="181"/>
      <c r="G96" s="181"/>
      <c r="H96" s="185"/>
      <c r="I96" s="11"/>
      <c r="M96" s="1"/>
      <c r="N96" s="1"/>
      <c r="O96" s="1"/>
      <c r="P96" s="2"/>
      <c r="Q96" s="2"/>
      <c r="R96" s="2"/>
      <c r="S96" s="2"/>
      <c r="T96" s="1"/>
      <c r="U96" s="1"/>
      <c r="V96" s="1"/>
      <c r="W96" s="1"/>
      <c r="X96" s="1"/>
      <c r="Y96" s="1"/>
      <c r="Z96" s="1"/>
    </row>
    <row r="97" spans="2:26" s="3" customFormat="1" ht="18.75" customHeight="1" x14ac:dyDescent="0.2">
      <c r="B97" s="186"/>
      <c r="C97" s="186"/>
      <c r="D97" s="186"/>
      <c r="E97" s="186"/>
      <c r="F97" s="186"/>
      <c r="G97" s="186"/>
      <c r="H97" s="186"/>
      <c r="I97" s="11"/>
      <c r="M97" s="1"/>
      <c r="N97" s="1"/>
      <c r="O97" s="1"/>
      <c r="P97" s="2"/>
      <c r="Q97" s="2"/>
      <c r="R97" s="2"/>
      <c r="S97" s="2"/>
      <c r="T97" s="1"/>
      <c r="U97" s="1"/>
      <c r="V97" s="1"/>
      <c r="W97" s="1"/>
      <c r="X97" s="1"/>
      <c r="Y97" s="1"/>
      <c r="Z97" s="1"/>
    </row>
    <row r="98" spans="2:26" s="3" customFormat="1" ht="21.75" customHeight="1" x14ac:dyDescent="0.2">
      <c r="B98" s="191" t="s">
        <v>13</v>
      </c>
      <c r="C98" s="191"/>
      <c r="D98" s="191"/>
      <c r="E98" s="191"/>
      <c r="F98" s="191"/>
      <c r="G98" s="191"/>
      <c r="H98" s="191"/>
      <c r="I98" s="11"/>
      <c r="M98" s="1"/>
      <c r="N98" s="1"/>
      <c r="O98" s="1"/>
      <c r="P98" s="2"/>
      <c r="Q98" s="2"/>
      <c r="R98" s="2"/>
      <c r="S98" s="2"/>
      <c r="T98" s="1"/>
      <c r="U98" s="1"/>
      <c r="V98" s="1"/>
      <c r="W98" s="1"/>
      <c r="X98" s="1"/>
      <c r="Y98" s="1"/>
      <c r="Z98" s="1"/>
    </row>
    <row r="99" spans="2:26" s="3" customFormat="1" ht="15.75" customHeight="1" x14ac:dyDescent="0.2">
      <c r="B99" s="186"/>
      <c r="C99" s="186"/>
      <c r="D99" s="186"/>
      <c r="E99" s="186"/>
      <c r="F99" s="186"/>
      <c r="G99" s="186"/>
      <c r="H99" s="186"/>
      <c r="I99" s="11"/>
      <c r="M99" s="1"/>
      <c r="N99" s="1"/>
      <c r="O99" s="1"/>
      <c r="P99" s="2"/>
      <c r="Q99" s="2"/>
      <c r="R99" s="2"/>
      <c r="S99" s="2"/>
      <c r="T99" s="1"/>
      <c r="U99" s="1"/>
      <c r="V99" s="1"/>
      <c r="W99" s="1"/>
      <c r="X99" s="1"/>
      <c r="Y99" s="1"/>
      <c r="Z99" s="1"/>
    </row>
    <row r="100" spans="2:26" s="3" customFormat="1" ht="33" customHeight="1" x14ac:dyDescent="0.2">
      <c r="B100" s="175" t="s">
        <v>12</v>
      </c>
      <c r="C100" s="175"/>
      <c r="D100" s="175"/>
      <c r="E100" s="175"/>
      <c r="F100" s="175"/>
      <c r="G100" s="175"/>
      <c r="H100" s="175"/>
      <c r="I100" s="11"/>
      <c r="M100" s="1"/>
      <c r="N100" s="1"/>
      <c r="O100" s="1"/>
      <c r="P100" s="2"/>
      <c r="Q100" s="2"/>
      <c r="R100" s="2"/>
      <c r="S100" s="2"/>
      <c r="T100" s="1"/>
      <c r="U100" s="1"/>
      <c r="V100" s="1"/>
      <c r="W100" s="1"/>
      <c r="X100" s="1"/>
      <c r="Y100" s="1"/>
      <c r="Z100" s="1"/>
    </row>
    <row r="101" spans="2:26" s="4" customFormat="1" ht="33" customHeight="1" x14ac:dyDescent="0.2">
      <c r="B101" s="176" t="s">
        <v>1</v>
      </c>
      <c r="C101" s="176"/>
      <c r="E101" s="10"/>
      <c r="F101" s="10"/>
      <c r="G101" s="10"/>
      <c r="H101" s="10"/>
      <c r="I101" s="7"/>
      <c r="J101" s="3"/>
      <c r="K101" s="3"/>
      <c r="L101" s="3"/>
      <c r="M101" s="1"/>
      <c r="N101" s="1"/>
      <c r="O101" s="1"/>
      <c r="P101" s="2"/>
      <c r="Q101" s="2"/>
      <c r="R101" s="2"/>
      <c r="S101" s="2"/>
      <c r="T101" s="1"/>
      <c r="U101" s="1"/>
      <c r="V101" s="1"/>
      <c r="W101" s="1"/>
      <c r="X101" s="1"/>
      <c r="Y101" s="1"/>
      <c r="Z101" s="1"/>
    </row>
    <row r="102" spans="2:26" s="4" customFormat="1" ht="33" customHeight="1" x14ac:dyDescent="0.2">
      <c r="C102" s="9" t="str">
        <f>CONCATENATE(" $45.000"," + ($",G19,") =")</f>
        <v xml:space="preserve"> $45.000 + ($1.2375) =</v>
      </c>
      <c r="D102" s="6">
        <f>(45+G19)</f>
        <v>46.237499999999997</v>
      </c>
      <c r="E102" s="5"/>
      <c r="F102" s="5"/>
      <c r="G102" s="5"/>
      <c r="H102" s="5"/>
      <c r="I102" s="7"/>
      <c r="J102" s="3"/>
      <c r="K102" s="3"/>
      <c r="L102" s="3"/>
      <c r="M102" s="1"/>
      <c r="N102" s="1"/>
      <c r="O102" s="1"/>
      <c r="P102" s="2"/>
      <c r="Q102" s="2"/>
      <c r="R102" s="2"/>
      <c r="S102" s="2"/>
      <c r="T102" s="1"/>
      <c r="U102" s="1"/>
      <c r="V102" s="1"/>
      <c r="W102" s="1"/>
      <c r="X102" s="1"/>
      <c r="Y102" s="1"/>
      <c r="Z102" s="1"/>
    </row>
    <row r="103" spans="2:26" s="4" customFormat="1" ht="33" hidden="1" customHeight="1" x14ac:dyDescent="0.2">
      <c r="B103" s="176" t="s">
        <v>11</v>
      </c>
      <c r="C103" s="176"/>
      <c r="D103" s="18"/>
      <c r="E103" s="5"/>
      <c r="F103" s="5"/>
      <c r="G103" s="5"/>
      <c r="H103" s="5"/>
      <c r="I103" s="7"/>
      <c r="J103" s="3"/>
      <c r="K103" s="3"/>
      <c r="L103" s="3"/>
      <c r="M103" s="1"/>
      <c r="N103" s="1"/>
      <c r="O103" s="1"/>
      <c r="P103" s="2"/>
      <c r="Q103" s="2"/>
      <c r="R103" s="2"/>
      <c r="S103" s="2"/>
      <c r="T103" s="1"/>
      <c r="U103" s="1"/>
      <c r="V103" s="1"/>
      <c r="W103" s="1"/>
      <c r="X103" s="1"/>
      <c r="Y103" s="1"/>
      <c r="Z103" s="1"/>
    </row>
    <row r="104" spans="2:26" s="4" customFormat="1" ht="33" hidden="1" customHeight="1" x14ac:dyDescent="0.2">
      <c r="C104" s="17" t="str">
        <f>CONCATENATE(" $45.000"," x ",H42, " =")</f>
        <v xml:space="preserve"> $45.000 x 0%
(There will be no PPI adjustment until July 2025) =</v>
      </c>
      <c r="D104" s="16" t="e">
        <f>(45*H42)</f>
        <v>#VALUE!</v>
      </c>
      <c r="E104" s="5"/>
      <c r="F104" s="5"/>
      <c r="G104" s="5"/>
      <c r="H104" s="5"/>
      <c r="I104" s="7"/>
      <c r="J104" s="3"/>
      <c r="K104" s="3"/>
      <c r="L104" s="3"/>
      <c r="M104" s="1"/>
      <c r="N104" s="1"/>
      <c r="O104" s="1"/>
      <c r="P104" s="2"/>
      <c r="Q104" s="2"/>
      <c r="R104" s="2"/>
      <c r="S104" s="2"/>
      <c r="T104" s="1"/>
      <c r="U104" s="1"/>
      <c r="V104" s="1"/>
      <c r="W104" s="1"/>
      <c r="X104" s="1"/>
      <c r="Y104" s="1"/>
      <c r="Z104" s="1"/>
    </row>
    <row r="105" spans="2:26" s="4" customFormat="1" ht="33" hidden="1" customHeight="1" x14ac:dyDescent="0.2">
      <c r="C105" s="187" t="e">
        <f>CONCATENATE("$",D104," x 96.25% (Difference of 100% Material Minus Total % Asphalt + Fuel Allowance) =")</f>
        <v>#VALUE!</v>
      </c>
      <c r="D105" s="187"/>
      <c r="E105" s="187"/>
      <c r="F105" s="187"/>
      <c r="G105" s="187"/>
      <c r="H105" s="6" t="e">
        <f>(D104*96.25)/100</f>
        <v>#VALUE!</v>
      </c>
      <c r="I105" s="7"/>
      <c r="J105" s="3"/>
      <c r="K105" s="3"/>
      <c r="L105" s="3"/>
      <c r="M105" s="1"/>
      <c r="N105" s="1"/>
      <c r="O105" s="1" t="e">
        <f>D104*96.25/100</f>
        <v>#VALUE!</v>
      </c>
      <c r="P105" s="2"/>
      <c r="Q105" s="2"/>
      <c r="R105" s="2"/>
      <c r="S105" s="2"/>
      <c r="T105" s="1"/>
      <c r="U105" s="1"/>
      <c r="V105" s="1"/>
      <c r="W105" s="1"/>
      <c r="X105" s="1"/>
      <c r="Y105" s="1"/>
      <c r="Z105" s="1"/>
    </row>
    <row r="106" spans="2:26" s="4" customFormat="1" ht="33" hidden="1" customHeight="1" x14ac:dyDescent="0.2">
      <c r="B106" s="176" t="s">
        <v>10</v>
      </c>
      <c r="C106" s="176"/>
      <c r="D106" s="176"/>
      <c r="E106" s="176"/>
      <c r="F106" s="176"/>
      <c r="G106" s="5"/>
      <c r="H106" s="5"/>
      <c r="I106" s="7"/>
      <c r="J106" s="3"/>
      <c r="K106" s="3"/>
      <c r="L106" s="3"/>
      <c r="M106" s="1"/>
      <c r="N106" s="1"/>
      <c r="O106" s="1"/>
      <c r="P106" s="2"/>
      <c r="Q106" s="2"/>
      <c r="R106" s="2"/>
      <c r="S106" s="2"/>
      <c r="T106" s="1"/>
      <c r="U106" s="1"/>
      <c r="V106" s="1"/>
      <c r="W106" s="1"/>
      <c r="X106" s="1"/>
      <c r="Y106" s="1"/>
      <c r="Z106" s="1"/>
    </row>
    <row r="107" spans="2:26" s="4" customFormat="1" ht="33" hidden="1" customHeight="1" x14ac:dyDescent="0.2">
      <c r="C107" s="151" t="e">
        <f>CONCATENATE("$",D102," + $",H105, "  =")</f>
        <v>#VALUE!</v>
      </c>
      <c r="D107" s="13" t="e">
        <f>D102+H105</f>
        <v>#VALUE!</v>
      </c>
      <c r="E107" s="5"/>
      <c r="F107" s="5"/>
      <c r="G107" s="5"/>
      <c r="H107" s="5"/>
      <c r="I107" s="7"/>
      <c r="J107" s="3"/>
      <c r="K107" s="12"/>
      <c r="L107" s="3"/>
      <c r="M107" s="1"/>
      <c r="N107" s="1"/>
      <c r="O107" s="1"/>
      <c r="P107" s="2"/>
      <c r="Q107" s="2"/>
      <c r="R107" s="2"/>
      <c r="S107" s="2"/>
      <c r="T107" s="1"/>
      <c r="U107" s="1"/>
      <c r="V107" s="1"/>
      <c r="W107" s="1"/>
      <c r="X107" s="1"/>
      <c r="Y107" s="1"/>
      <c r="Z107" s="1"/>
    </row>
    <row r="108" spans="2:26" ht="29.25" customHeight="1" thickBot="1" x14ac:dyDescent="0.25">
      <c r="I108" s="11"/>
    </row>
    <row r="109" spans="2:26" ht="43.5" customHeight="1" thickBot="1" x14ac:dyDescent="0.25">
      <c r="B109" s="188" t="s">
        <v>9</v>
      </c>
      <c r="C109" s="189"/>
      <c r="D109" s="189"/>
      <c r="E109" s="189"/>
      <c r="F109" s="189"/>
      <c r="G109" s="189"/>
      <c r="H109" s="190"/>
      <c r="I109" s="11"/>
    </row>
    <row r="110" spans="2:26" ht="21.75" customHeight="1" x14ac:dyDescent="0.2">
      <c r="B110" s="186"/>
      <c r="C110" s="186"/>
      <c r="D110" s="186"/>
      <c r="E110" s="186"/>
      <c r="F110" s="186"/>
      <c r="G110" s="186"/>
      <c r="H110" s="186"/>
      <c r="I110" s="11"/>
    </row>
    <row r="111" spans="2:26" ht="21.75" customHeight="1" x14ac:dyDescent="0.2">
      <c r="B111" s="191" t="s">
        <v>8</v>
      </c>
      <c r="C111" s="191"/>
      <c r="D111" s="191"/>
      <c r="E111" s="191"/>
      <c r="F111" s="191"/>
      <c r="G111" s="191"/>
      <c r="H111" s="191"/>
      <c r="I111" s="11"/>
    </row>
    <row r="112" spans="2:26" ht="14.25" customHeight="1" thickBot="1" x14ac:dyDescent="0.25">
      <c r="B112" s="186"/>
      <c r="C112" s="186"/>
      <c r="D112" s="186"/>
      <c r="E112" s="186"/>
      <c r="F112" s="186"/>
      <c r="G112" s="186"/>
      <c r="H112" s="186"/>
      <c r="I112" s="11"/>
    </row>
    <row r="113" spans="2:26" ht="46.5" customHeight="1" x14ac:dyDescent="0.2">
      <c r="B113" s="178" t="s">
        <v>7</v>
      </c>
      <c r="C113" s="180" t="s">
        <v>6</v>
      </c>
      <c r="D113" s="182" t="s">
        <v>5</v>
      </c>
      <c r="E113" s="180" t="s">
        <v>4</v>
      </c>
      <c r="F113" s="180"/>
      <c r="G113" s="180" t="s">
        <v>3</v>
      </c>
      <c r="H113" s="184"/>
      <c r="I113" s="11"/>
    </row>
    <row r="114" spans="2:26" ht="46.5" customHeight="1" thickBot="1" x14ac:dyDescent="0.25">
      <c r="B114" s="179"/>
      <c r="C114" s="181"/>
      <c r="D114" s="183"/>
      <c r="E114" s="181"/>
      <c r="F114" s="181"/>
      <c r="G114" s="181"/>
      <c r="H114" s="185"/>
      <c r="I114" s="11"/>
    </row>
    <row r="115" spans="2:26" ht="18.75" customHeight="1" x14ac:dyDescent="0.2">
      <c r="B115" s="186"/>
      <c r="C115" s="186"/>
      <c r="D115" s="186"/>
      <c r="E115" s="186"/>
      <c r="F115" s="186"/>
      <c r="G115" s="186"/>
      <c r="H115" s="186"/>
      <c r="I115" s="11"/>
    </row>
    <row r="116" spans="2:26" ht="33" customHeight="1" x14ac:dyDescent="0.2">
      <c r="B116" s="175" t="s">
        <v>2</v>
      </c>
      <c r="C116" s="175"/>
      <c r="D116" s="175"/>
      <c r="E116" s="175"/>
      <c r="F116" s="175"/>
      <c r="G116" s="175"/>
      <c r="H116" s="175"/>
      <c r="I116" s="11"/>
    </row>
    <row r="117" spans="2:26" s="4" customFormat="1" ht="33" customHeight="1" x14ac:dyDescent="0.2">
      <c r="B117" s="176" t="s">
        <v>1</v>
      </c>
      <c r="C117" s="176"/>
      <c r="E117" s="10"/>
      <c r="F117" s="10"/>
      <c r="G117" s="10"/>
      <c r="H117" s="10"/>
      <c r="I117" s="7"/>
      <c r="J117" s="3"/>
      <c r="K117" s="3"/>
      <c r="L117" s="3"/>
      <c r="M117" s="1"/>
      <c r="N117" s="1"/>
      <c r="O117" s="1"/>
      <c r="P117" s="2"/>
      <c r="Q117" s="2"/>
      <c r="R117" s="2"/>
      <c r="S117" s="2"/>
      <c r="T117" s="1"/>
      <c r="U117" s="1"/>
      <c r="V117" s="1"/>
      <c r="W117" s="1"/>
      <c r="X117" s="1"/>
      <c r="Y117" s="1"/>
      <c r="Z117" s="1"/>
    </row>
    <row r="118" spans="2:26" s="4" customFormat="1" ht="33" customHeight="1" x14ac:dyDescent="0.2">
      <c r="C118" s="9" t="str">
        <f>CONCATENATE(" $45.000"," + ($",G57,") =")</f>
        <v xml:space="preserve"> $45.000 + ($2.31) =</v>
      </c>
      <c r="D118" s="6">
        <f>(45+G57)</f>
        <v>47.31</v>
      </c>
      <c r="E118" s="5"/>
      <c r="F118" s="5"/>
      <c r="G118" s="5"/>
      <c r="H118" s="5"/>
      <c r="I118" s="7"/>
      <c r="J118" s="3"/>
      <c r="K118" s="3"/>
      <c r="L118" s="3"/>
      <c r="M118" s="1"/>
      <c r="N118" s="1"/>
      <c r="O118" s="1"/>
      <c r="P118" s="2"/>
      <c r="Q118" s="2"/>
      <c r="R118" s="2"/>
      <c r="S118" s="2"/>
      <c r="T118" s="1"/>
      <c r="U118" s="1"/>
      <c r="V118" s="1"/>
      <c r="W118" s="1"/>
      <c r="X118" s="1"/>
      <c r="Y118" s="1"/>
      <c r="Z118" s="1"/>
    </row>
    <row r="119" spans="2:26" s="4" customFormat="1" ht="40.5" customHeight="1" x14ac:dyDescent="0.25">
      <c r="B119" s="177" t="s">
        <v>0</v>
      </c>
      <c r="C119" s="177"/>
      <c r="D119" s="8">
        <f>D118</f>
        <v>47.31</v>
      </c>
      <c r="E119" s="5"/>
      <c r="F119" s="5"/>
      <c r="G119" s="5"/>
      <c r="H119" s="5"/>
      <c r="I119" s="7"/>
      <c r="J119" s="3"/>
      <c r="K119" s="3"/>
      <c r="L119" s="3"/>
      <c r="M119" s="1"/>
      <c r="N119" s="1"/>
      <c r="O119" s="1"/>
      <c r="P119" s="2"/>
      <c r="Q119" s="2"/>
      <c r="R119" s="2"/>
      <c r="S119" s="2"/>
      <c r="T119" s="1"/>
      <c r="U119" s="1"/>
      <c r="V119" s="1"/>
      <c r="W119" s="1"/>
      <c r="X119" s="1"/>
      <c r="Y119" s="1"/>
      <c r="Z119" s="1"/>
    </row>
    <row r="120" spans="2:26" s="4" customFormat="1" ht="33" customHeight="1" x14ac:dyDescent="0.2">
      <c r="D120" s="6"/>
      <c r="E120" s="5"/>
      <c r="F120" s="5"/>
      <c r="G120" s="5"/>
      <c r="H120" s="5"/>
      <c r="J120" s="3"/>
      <c r="K120" s="3"/>
      <c r="L120" s="3"/>
      <c r="M120" s="1"/>
      <c r="N120" s="1"/>
      <c r="O120" s="1"/>
      <c r="P120" s="2"/>
      <c r="Q120" s="2"/>
      <c r="R120" s="2"/>
      <c r="S120" s="2"/>
      <c r="T120" s="1"/>
      <c r="U120" s="1"/>
      <c r="V120" s="1"/>
      <c r="W120" s="1"/>
      <c r="X120" s="1"/>
      <c r="Y120" s="1"/>
      <c r="Z120" s="1"/>
    </row>
    <row r="123" spans="2:26" ht="50.25" customHeight="1" x14ac:dyDescent="0.2"/>
    <row r="124" spans="2:26" ht="56.25" customHeight="1" x14ac:dyDescent="0.2"/>
    <row r="125" spans="2:26" ht="18" customHeight="1" x14ac:dyDescent="0.2"/>
    <row r="126" spans="2:26" ht="18" customHeight="1" x14ac:dyDescent="0.2"/>
    <row r="127" spans="2:26" ht="18" customHeight="1" x14ac:dyDescent="0.2"/>
    <row r="128" spans="2:26"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sheetData>
  <sheetProtection algorithmName="SHA-512" hashValue="kbE7RWkmWhh0PkGsb6u2lhph7I9IIJyJtoCbXGuZYiyrQe0AtEl0Nhd1Ny0+FcuUqcL8VtSqbw4kxE/2QUkPSA==" saltValue="xKKY/DsqSQSpoZCJdbBLpg==" spinCount="100000" sheet="1" formatColumns="0" formatRows="0" selectLockedCells="1"/>
  <mergeCells count="122">
    <mergeCell ref="B116:H116"/>
    <mergeCell ref="B117:C117"/>
    <mergeCell ref="B119:C119"/>
    <mergeCell ref="B113:B114"/>
    <mergeCell ref="C113:C114"/>
    <mergeCell ref="D113:D114"/>
    <mergeCell ref="E113:F114"/>
    <mergeCell ref="G113:H114"/>
    <mergeCell ref="B115:H115"/>
    <mergeCell ref="C105:G105"/>
    <mergeCell ref="B106:F106"/>
    <mergeCell ref="B109:H109"/>
    <mergeCell ref="B110:H110"/>
    <mergeCell ref="B111:H111"/>
    <mergeCell ref="B112:H112"/>
    <mergeCell ref="B97:H97"/>
    <mergeCell ref="B98:H98"/>
    <mergeCell ref="B99:H99"/>
    <mergeCell ref="B100:H100"/>
    <mergeCell ref="B101:C101"/>
    <mergeCell ref="B103:C103"/>
    <mergeCell ref="B92:H92"/>
    <mergeCell ref="B93:H93"/>
    <mergeCell ref="B94:H94"/>
    <mergeCell ref="B95:B96"/>
    <mergeCell ref="C95:C96"/>
    <mergeCell ref="D95:D96"/>
    <mergeCell ref="E95:F96"/>
    <mergeCell ref="G95:H96"/>
    <mergeCell ref="B85:H85"/>
    <mergeCell ref="B86:E86"/>
    <mergeCell ref="B87:H87"/>
    <mergeCell ref="B88:E88"/>
    <mergeCell ref="B89:H89"/>
    <mergeCell ref="B91:H91"/>
    <mergeCell ref="B77:H77"/>
    <mergeCell ref="B78:E78"/>
    <mergeCell ref="B79:H79"/>
    <mergeCell ref="B81:H81"/>
    <mergeCell ref="B82:H82"/>
    <mergeCell ref="B84:E84"/>
    <mergeCell ref="B70:C70"/>
    <mergeCell ref="B71:E71"/>
    <mergeCell ref="B72:H72"/>
    <mergeCell ref="B73:E73"/>
    <mergeCell ref="B74:H74"/>
    <mergeCell ref="B75:E75"/>
    <mergeCell ref="B64:E64"/>
    <mergeCell ref="B65:H65"/>
    <mergeCell ref="B66:E66"/>
    <mergeCell ref="B67:H67"/>
    <mergeCell ref="B68:E68"/>
    <mergeCell ref="G56:H56"/>
    <mergeCell ref="G57:H57"/>
    <mergeCell ref="G58:H58"/>
    <mergeCell ref="G59:H59"/>
    <mergeCell ref="B61:H61"/>
    <mergeCell ref="B62:H62"/>
    <mergeCell ref="H42:H52"/>
    <mergeCell ref="B55:H55"/>
    <mergeCell ref="P30:P32"/>
    <mergeCell ref="Q30:Q32"/>
    <mergeCell ref="B31:H31"/>
    <mergeCell ref="B32:H32"/>
    <mergeCell ref="B33:H33"/>
    <mergeCell ref="B34:H34"/>
    <mergeCell ref="B63:C63"/>
    <mergeCell ref="G27:H27"/>
    <mergeCell ref="P27:P29"/>
    <mergeCell ref="Q27:Q29"/>
    <mergeCell ref="G28:H28"/>
    <mergeCell ref="G29:H29"/>
    <mergeCell ref="B35:H35"/>
    <mergeCell ref="D36:E36"/>
    <mergeCell ref="B38:D38"/>
    <mergeCell ref="B40:H40"/>
    <mergeCell ref="G21:H21"/>
    <mergeCell ref="P21:P23"/>
    <mergeCell ref="Q21:Q23"/>
    <mergeCell ref="G22:H22"/>
    <mergeCell ref="G23:H23"/>
    <mergeCell ref="G24:H24"/>
    <mergeCell ref="P24:P26"/>
    <mergeCell ref="Q24:Q26"/>
    <mergeCell ref="G25:H25"/>
    <mergeCell ref="G26:H26"/>
    <mergeCell ref="P16:P17"/>
    <mergeCell ref="Q16:Q17"/>
    <mergeCell ref="B17:H17"/>
    <mergeCell ref="B10:C10"/>
    <mergeCell ref="D10:F10"/>
    <mergeCell ref="P10:P12"/>
    <mergeCell ref="Q10:Q12"/>
    <mergeCell ref="G18:H18"/>
    <mergeCell ref="P18:P20"/>
    <mergeCell ref="Q18:Q20"/>
    <mergeCell ref="G19:H19"/>
    <mergeCell ref="G20:H20"/>
    <mergeCell ref="B1:D1"/>
    <mergeCell ref="C3:E3"/>
    <mergeCell ref="G3:H3"/>
    <mergeCell ref="C4:E4"/>
    <mergeCell ref="G4:H4"/>
    <mergeCell ref="B6:E6"/>
    <mergeCell ref="F6:G6"/>
    <mergeCell ref="S10:S29"/>
    <mergeCell ref="B11:H11"/>
    <mergeCell ref="B12:E12"/>
    <mergeCell ref="B13:H13"/>
    <mergeCell ref="J13:K13"/>
    <mergeCell ref="P13:P15"/>
    <mergeCell ref="M6:N8"/>
    <mergeCell ref="P6:S7"/>
    <mergeCell ref="B7:E7"/>
    <mergeCell ref="B8:H8"/>
    <mergeCell ref="P8:S8"/>
    <mergeCell ref="B9:H9"/>
    <mergeCell ref="J9:K9"/>
    <mergeCell ref="Q13:Q15"/>
    <mergeCell ref="B14:H14"/>
    <mergeCell ref="B15:H15"/>
    <mergeCell ref="B16:H16"/>
  </mergeCells>
  <dataValidations count="8">
    <dataValidation type="list" allowBlank="1" showInputMessage="1" showErrorMessage="1" sqref="K21 WVQ983001 WLU983001 WBY983001 VSC983001 VIG983001 UYK983001 UOO983001 UES983001 TUW983001 TLA983001 TBE983001 SRI983001 SHM983001 RXQ983001 RNU983001 RDY983001 QUC983001 QKG983001 QAK983001 PQO983001 PGS983001 OWW983001 ONA983001 ODE983001 NTI983001 NJM983001 MZQ983001 MPU983001 MFY983001 LWC983001 LMG983001 LCK983001 KSO983001 KIS983001 JYW983001 JPA983001 JFE983001 IVI983001 ILM983001 IBQ983001 HRU983001 HHY983001 GYC983001 GOG983001 GEK983001 FUO983001 FKS983001 FAW983001 ERA983001 EHE983001 DXI983001 DNM983001 DDQ983001 CTU983001 CJY983001 CAC983001 BQG983001 BGK983001 AWO983001 AMS983001 ACW983001 TA983001 JE983001 K982915 WVQ917465 WLU917465 WBY917465 VSC917465 VIG917465 UYK917465 UOO917465 UES917465 TUW917465 TLA917465 TBE917465 SRI917465 SHM917465 RXQ917465 RNU917465 RDY917465 QUC917465 QKG917465 QAK917465 PQO917465 PGS917465 OWW917465 ONA917465 ODE917465 NTI917465 NJM917465 MZQ917465 MPU917465 MFY917465 LWC917465 LMG917465 LCK917465 KSO917465 KIS917465 JYW917465 JPA917465 JFE917465 IVI917465 ILM917465 IBQ917465 HRU917465 HHY917465 GYC917465 GOG917465 GEK917465 FUO917465 FKS917465 FAW917465 ERA917465 EHE917465 DXI917465 DNM917465 DDQ917465 CTU917465 CJY917465 CAC917465 BQG917465 BGK917465 AWO917465 AMS917465 ACW917465 TA917465 JE917465 K917379 WVQ851929 WLU851929 WBY851929 VSC851929 VIG851929 UYK851929 UOO851929 UES851929 TUW851929 TLA851929 TBE851929 SRI851929 SHM851929 RXQ851929 RNU851929 RDY851929 QUC851929 QKG851929 QAK851929 PQO851929 PGS851929 OWW851929 ONA851929 ODE851929 NTI851929 NJM851929 MZQ851929 MPU851929 MFY851929 LWC851929 LMG851929 LCK851929 KSO851929 KIS851929 JYW851929 JPA851929 JFE851929 IVI851929 ILM851929 IBQ851929 HRU851929 HHY851929 GYC851929 GOG851929 GEK851929 FUO851929 FKS851929 FAW851929 ERA851929 EHE851929 DXI851929 DNM851929 DDQ851929 CTU851929 CJY851929 CAC851929 BQG851929 BGK851929 AWO851929 AMS851929 ACW851929 TA851929 JE851929 K851843 WVQ786393 WLU786393 WBY786393 VSC786393 VIG786393 UYK786393 UOO786393 UES786393 TUW786393 TLA786393 TBE786393 SRI786393 SHM786393 RXQ786393 RNU786393 RDY786393 QUC786393 QKG786393 QAK786393 PQO786393 PGS786393 OWW786393 ONA786393 ODE786393 NTI786393 NJM786393 MZQ786393 MPU786393 MFY786393 LWC786393 LMG786393 LCK786393 KSO786393 KIS786393 JYW786393 JPA786393 JFE786393 IVI786393 ILM786393 IBQ786393 HRU786393 HHY786393 GYC786393 GOG786393 GEK786393 FUO786393 FKS786393 FAW786393 ERA786393 EHE786393 DXI786393 DNM786393 DDQ786393 CTU786393 CJY786393 CAC786393 BQG786393 BGK786393 AWO786393 AMS786393 ACW786393 TA786393 JE786393 K786307 WVQ720857 WLU720857 WBY720857 VSC720857 VIG720857 UYK720857 UOO720857 UES720857 TUW720857 TLA720857 TBE720857 SRI720857 SHM720857 RXQ720857 RNU720857 RDY720857 QUC720857 QKG720857 QAK720857 PQO720857 PGS720857 OWW720857 ONA720857 ODE720857 NTI720857 NJM720857 MZQ720857 MPU720857 MFY720857 LWC720857 LMG720857 LCK720857 KSO720857 KIS720857 JYW720857 JPA720857 JFE720857 IVI720857 ILM720857 IBQ720857 HRU720857 HHY720857 GYC720857 GOG720857 GEK720857 FUO720857 FKS720857 FAW720857 ERA720857 EHE720857 DXI720857 DNM720857 DDQ720857 CTU720857 CJY720857 CAC720857 BQG720857 BGK720857 AWO720857 AMS720857 ACW720857 TA720857 JE720857 K720771 WVQ655321 WLU655321 WBY655321 VSC655321 VIG655321 UYK655321 UOO655321 UES655321 TUW655321 TLA655321 TBE655321 SRI655321 SHM655321 RXQ655321 RNU655321 RDY655321 QUC655321 QKG655321 QAK655321 PQO655321 PGS655321 OWW655321 ONA655321 ODE655321 NTI655321 NJM655321 MZQ655321 MPU655321 MFY655321 LWC655321 LMG655321 LCK655321 KSO655321 KIS655321 JYW655321 JPA655321 JFE655321 IVI655321 ILM655321 IBQ655321 HRU655321 HHY655321 GYC655321 GOG655321 GEK655321 FUO655321 FKS655321 FAW655321 ERA655321 EHE655321 DXI655321 DNM655321 DDQ655321 CTU655321 CJY655321 CAC655321 BQG655321 BGK655321 AWO655321 AMS655321 ACW655321 TA655321 JE655321 K655235 WVQ589785 WLU589785 WBY589785 VSC589785 VIG589785 UYK589785 UOO589785 UES589785 TUW589785 TLA589785 TBE589785 SRI589785 SHM589785 RXQ589785 RNU589785 RDY589785 QUC589785 QKG589785 QAK589785 PQO589785 PGS589785 OWW589785 ONA589785 ODE589785 NTI589785 NJM589785 MZQ589785 MPU589785 MFY589785 LWC589785 LMG589785 LCK589785 KSO589785 KIS589785 JYW589785 JPA589785 JFE589785 IVI589785 ILM589785 IBQ589785 HRU589785 HHY589785 GYC589785 GOG589785 GEK589785 FUO589785 FKS589785 FAW589785 ERA589785 EHE589785 DXI589785 DNM589785 DDQ589785 CTU589785 CJY589785 CAC589785 BQG589785 BGK589785 AWO589785 AMS589785 ACW589785 TA589785 JE589785 K589699 WVQ524249 WLU524249 WBY524249 VSC524249 VIG524249 UYK524249 UOO524249 UES524249 TUW524249 TLA524249 TBE524249 SRI524249 SHM524249 RXQ524249 RNU524249 RDY524249 QUC524249 QKG524249 QAK524249 PQO524249 PGS524249 OWW524249 ONA524249 ODE524249 NTI524249 NJM524249 MZQ524249 MPU524249 MFY524249 LWC524249 LMG524249 LCK524249 KSO524249 KIS524249 JYW524249 JPA524249 JFE524249 IVI524249 ILM524249 IBQ524249 HRU524249 HHY524249 GYC524249 GOG524249 GEK524249 FUO524249 FKS524249 FAW524249 ERA524249 EHE524249 DXI524249 DNM524249 DDQ524249 CTU524249 CJY524249 CAC524249 BQG524249 BGK524249 AWO524249 AMS524249 ACW524249 TA524249 JE524249 K524163 WVQ458713 WLU458713 WBY458713 VSC458713 VIG458713 UYK458713 UOO458713 UES458713 TUW458713 TLA458713 TBE458713 SRI458713 SHM458713 RXQ458713 RNU458713 RDY458713 QUC458713 QKG458713 QAK458713 PQO458713 PGS458713 OWW458713 ONA458713 ODE458713 NTI458713 NJM458713 MZQ458713 MPU458713 MFY458713 LWC458713 LMG458713 LCK458713 KSO458713 KIS458713 JYW458713 JPA458713 JFE458713 IVI458713 ILM458713 IBQ458713 HRU458713 HHY458713 GYC458713 GOG458713 GEK458713 FUO458713 FKS458713 FAW458713 ERA458713 EHE458713 DXI458713 DNM458713 DDQ458713 CTU458713 CJY458713 CAC458713 BQG458713 BGK458713 AWO458713 AMS458713 ACW458713 TA458713 JE458713 K458627 WVQ393177 WLU393177 WBY393177 VSC393177 VIG393177 UYK393177 UOO393177 UES393177 TUW393177 TLA393177 TBE393177 SRI393177 SHM393177 RXQ393177 RNU393177 RDY393177 QUC393177 QKG393177 QAK393177 PQO393177 PGS393177 OWW393177 ONA393177 ODE393177 NTI393177 NJM393177 MZQ393177 MPU393177 MFY393177 LWC393177 LMG393177 LCK393177 KSO393177 KIS393177 JYW393177 JPA393177 JFE393177 IVI393177 ILM393177 IBQ393177 HRU393177 HHY393177 GYC393177 GOG393177 GEK393177 FUO393177 FKS393177 FAW393177 ERA393177 EHE393177 DXI393177 DNM393177 DDQ393177 CTU393177 CJY393177 CAC393177 BQG393177 BGK393177 AWO393177 AMS393177 ACW393177 TA393177 JE393177 K393091 WVQ327641 WLU327641 WBY327641 VSC327641 VIG327641 UYK327641 UOO327641 UES327641 TUW327641 TLA327641 TBE327641 SRI327641 SHM327641 RXQ327641 RNU327641 RDY327641 QUC327641 QKG327641 QAK327641 PQO327641 PGS327641 OWW327641 ONA327641 ODE327641 NTI327641 NJM327641 MZQ327641 MPU327641 MFY327641 LWC327641 LMG327641 LCK327641 KSO327641 KIS327641 JYW327641 JPA327641 JFE327641 IVI327641 ILM327641 IBQ327641 HRU327641 HHY327641 GYC327641 GOG327641 GEK327641 FUO327641 FKS327641 FAW327641 ERA327641 EHE327641 DXI327641 DNM327641 DDQ327641 CTU327641 CJY327641 CAC327641 BQG327641 BGK327641 AWO327641 AMS327641 ACW327641 TA327641 JE327641 K327555 WVQ262105 WLU262105 WBY262105 VSC262105 VIG262105 UYK262105 UOO262105 UES262105 TUW262105 TLA262105 TBE262105 SRI262105 SHM262105 RXQ262105 RNU262105 RDY262105 QUC262105 QKG262105 QAK262105 PQO262105 PGS262105 OWW262105 ONA262105 ODE262105 NTI262105 NJM262105 MZQ262105 MPU262105 MFY262105 LWC262105 LMG262105 LCK262105 KSO262105 KIS262105 JYW262105 JPA262105 JFE262105 IVI262105 ILM262105 IBQ262105 HRU262105 HHY262105 GYC262105 GOG262105 GEK262105 FUO262105 FKS262105 FAW262105 ERA262105 EHE262105 DXI262105 DNM262105 DDQ262105 CTU262105 CJY262105 CAC262105 BQG262105 BGK262105 AWO262105 AMS262105 ACW262105 TA262105 JE262105 K262019 WVQ196569 WLU196569 WBY196569 VSC196569 VIG196569 UYK196569 UOO196569 UES196569 TUW196569 TLA196569 TBE196569 SRI196569 SHM196569 RXQ196569 RNU196569 RDY196569 QUC196569 QKG196569 QAK196569 PQO196569 PGS196569 OWW196569 ONA196569 ODE196569 NTI196569 NJM196569 MZQ196569 MPU196569 MFY196569 LWC196569 LMG196569 LCK196569 KSO196569 KIS196569 JYW196569 JPA196569 JFE196569 IVI196569 ILM196569 IBQ196569 HRU196569 HHY196569 GYC196569 GOG196569 GEK196569 FUO196569 FKS196569 FAW196569 ERA196569 EHE196569 DXI196569 DNM196569 DDQ196569 CTU196569 CJY196569 CAC196569 BQG196569 BGK196569 AWO196569 AMS196569 ACW196569 TA196569 JE196569 K196483 WVQ131033 WLU131033 WBY131033 VSC131033 VIG131033 UYK131033 UOO131033 UES131033 TUW131033 TLA131033 TBE131033 SRI131033 SHM131033 RXQ131033 RNU131033 RDY131033 QUC131033 QKG131033 QAK131033 PQO131033 PGS131033 OWW131033 ONA131033 ODE131033 NTI131033 NJM131033 MZQ131033 MPU131033 MFY131033 LWC131033 LMG131033 LCK131033 KSO131033 KIS131033 JYW131033 JPA131033 JFE131033 IVI131033 ILM131033 IBQ131033 HRU131033 HHY131033 GYC131033 GOG131033 GEK131033 FUO131033 FKS131033 FAW131033 ERA131033 EHE131033 DXI131033 DNM131033 DDQ131033 CTU131033 CJY131033 CAC131033 BQG131033 BGK131033 AWO131033 AMS131033 ACW131033 TA131033 JE131033 K130947 WVQ65497 WLU65497 WBY65497 VSC65497 VIG65497 UYK65497 UOO65497 UES65497 TUW65497 TLA65497 TBE65497 SRI65497 SHM65497 RXQ65497 RNU65497 RDY65497 QUC65497 QKG65497 QAK65497 PQO65497 PGS65497 OWW65497 ONA65497 ODE65497 NTI65497 NJM65497 MZQ65497 MPU65497 MFY65497 LWC65497 LMG65497 LCK65497 KSO65497 KIS65497 JYW65497 JPA65497 JFE65497 IVI65497 ILM65497 IBQ65497 HRU65497 HHY65497 GYC65497 GOG65497 GEK65497 FUO65497 FKS65497 FAW65497 ERA65497 EHE65497 DXI65497 DNM65497 DDQ65497 CTU65497 CJY65497 CAC65497 BQG65497 BGK65497 AWO65497 AMS65497 ACW65497 TA65497 JE65497 K65411 WVQ16 WLU16 WBY16 VSC16 VIG16 UYK16 UOO16 UES16 TUW16 TLA16 TBE16 SRI16 SHM16 RXQ16 RNU16 RDY16 QUC16 QKG16 QAK16 PQO16 PGS16 OWW16 ONA16 ODE16 NTI16 NJM16 MZQ16 MPU16 MFY16 LWC16 LMG16 LCK16 KSO16 KIS16 JYW16 JPA16 JFE16 IVI16 ILM16 IBQ16 HRU16 HHY16 GYC16 GOG16 GEK16 FUO16 FKS16 FAW16 ERA16 EHE16 DXI16 DNM16 DDQ16 CTU16 CJY16 CAC16 BQG16 BGK16 AWO16 AMS16 ACW16 TA16 JE16" xr:uid="{A0A1F3E2-3341-462F-8C87-E0BC39D867D3}">
      <formula1>$R$10:$R$33</formula1>
    </dataValidation>
    <dataValidation type="list" allowBlank="1" showInputMessage="1" showErrorMessage="1" sqref="K17 WVQ982997 WLU982997 WBY982997 VSC982997 VIG982997 UYK982997 UOO982997 UES982997 TUW982997 TLA982997 TBE982997 SRI982997 SHM982997 RXQ982997 RNU982997 RDY982997 QUC982997 QKG982997 QAK982997 PQO982997 PGS982997 OWW982997 ONA982997 ODE982997 NTI982997 NJM982997 MZQ982997 MPU982997 MFY982997 LWC982997 LMG982997 LCK982997 KSO982997 KIS982997 JYW982997 JPA982997 JFE982997 IVI982997 ILM982997 IBQ982997 HRU982997 HHY982997 GYC982997 GOG982997 GEK982997 FUO982997 FKS982997 FAW982997 ERA982997 EHE982997 DXI982997 DNM982997 DDQ982997 CTU982997 CJY982997 CAC982997 BQG982997 BGK982997 AWO982997 AMS982997 ACW982997 TA982997 JE982997 K982911 WVQ917461 WLU917461 WBY917461 VSC917461 VIG917461 UYK917461 UOO917461 UES917461 TUW917461 TLA917461 TBE917461 SRI917461 SHM917461 RXQ917461 RNU917461 RDY917461 QUC917461 QKG917461 QAK917461 PQO917461 PGS917461 OWW917461 ONA917461 ODE917461 NTI917461 NJM917461 MZQ917461 MPU917461 MFY917461 LWC917461 LMG917461 LCK917461 KSO917461 KIS917461 JYW917461 JPA917461 JFE917461 IVI917461 ILM917461 IBQ917461 HRU917461 HHY917461 GYC917461 GOG917461 GEK917461 FUO917461 FKS917461 FAW917461 ERA917461 EHE917461 DXI917461 DNM917461 DDQ917461 CTU917461 CJY917461 CAC917461 BQG917461 BGK917461 AWO917461 AMS917461 ACW917461 TA917461 JE917461 K917375 WVQ851925 WLU851925 WBY851925 VSC851925 VIG851925 UYK851925 UOO851925 UES851925 TUW851925 TLA851925 TBE851925 SRI851925 SHM851925 RXQ851925 RNU851925 RDY851925 QUC851925 QKG851925 QAK851925 PQO851925 PGS851925 OWW851925 ONA851925 ODE851925 NTI851925 NJM851925 MZQ851925 MPU851925 MFY851925 LWC851925 LMG851925 LCK851925 KSO851925 KIS851925 JYW851925 JPA851925 JFE851925 IVI851925 ILM851925 IBQ851925 HRU851925 HHY851925 GYC851925 GOG851925 GEK851925 FUO851925 FKS851925 FAW851925 ERA851925 EHE851925 DXI851925 DNM851925 DDQ851925 CTU851925 CJY851925 CAC851925 BQG851925 BGK851925 AWO851925 AMS851925 ACW851925 TA851925 JE851925 K851839 WVQ786389 WLU786389 WBY786389 VSC786389 VIG786389 UYK786389 UOO786389 UES786389 TUW786389 TLA786389 TBE786389 SRI786389 SHM786389 RXQ786389 RNU786389 RDY786389 QUC786389 QKG786389 QAK786389 PQO786389 PGS786389 OWW786389 ONA786389 ODE786389 NTI786389 NJM786389 MZQ786389 MPU786389 MFY786389 LWC786389 LMG786389 LCK786389 KSO786389 KIS786389 JYW786389 JPA786389 JFE786389 IVI786389 ILM786389 IBQ786389 HRU786389 HHY786389 GYC786389 GOG786389 GEK786389 FUO786389 FKS786389 FAW786389 ERA786389 EHE786389 DXI786389 DNM786389 DDQ786389 CTU786389 CJY786389 CAC786389 BQG786389 BGK786389 AWO786389 AMS786389 ACW786389 TA786389 JE786389 K786303 WVQ720853 WLU720853 WBY720853 VSC720853 VIG720853 UYK720853 UOO720853 UES720853 TUW720853 TLA720853 TBE720853 SRI720853 SHM720853 RXQ720853 RNU720853 RDY720853 QUC720853 QKG720853 QAK720853 PQO720853 PGS720853 OWW720853 ONA720853 ODE720853 NTI720853 NJM720853 MZQ720853 MPU720853 MFY720853 LWC720853 LMG720853 LCK720853 KSO720853 KIS720853 JYW720853 JPA720853 JFE720853 IVI720853 ILM720853 IBQ720853 HRU720853 HHY720853 GYC720853 GOG720853 GEK720853 FUO720853 FKS720853 FAW720853 ERA720853 EHE720853 DXI720853 DNM720853 DDQ720853 CTU720853 CJY720853 CAC720853 BQG720853 BGK720853 AWO720853 AMS720853 ACW720853 TA720853 JE720853 K720767 WVQ655317 WLU655317 WBY655317 VSC655317 VIG655317 UYK655317 UOO655317 UES655317 TUW655317 TLA655317 TBE655317 SRI655317 SHM655317 RXQ655317 RNU655317 RDY655317 QUC655317 QKG655317 QAK655317 PQO655317 PGS655317 OWW655317 ONA655317 ODE655317 NTI655317 NJM655317 MZQ655317 MPU655317 MFY655317 LWC655317 LMG655317 LCK655317 KSO655317 KIS655317 JYW655317 JPA655317 JFE655317 IVI655317 ILM655317 IBQ655317 HRU655317 HHY655317 GYC655317 GOG655317 GEK655317 FUO655317 FKS655317 FAW655317 ERA655317 EHE655317 DXI655317 DNM655317 DDQ655317 CTU655317 CJY655317 CAC655317 BQG655317 BGK655317 AWO655317 AMS655317 ACW655317 TA655317 JE655317 K655231 WVQ589781 WLU589781 WBY589781 VSC589781 VIG589781 UYK589781 UOO589781 UES589781 TUW589781 TLA589781 TBE589781 SRI589781 SHM589781 RXQ589781 RNU589781 RDY589781 QUC589781 QKG589781 QAK589781 PQO589781 PGS589781 OWW589781 ONA589781 ODE589781 NTI589781 NJM589781 MZQ589781 MPU589781 MFY589781 LWC589781 LMG589781 LCK589781 KSO589781 KIS589781 JYW589781 JPA589781 JFE589781 IVI589781 ILM589781 IBQ589781 HRU589781 HHY589781 GYC589781 GOG589781 GEK589781 FUO589781 FKS589781 FAW589781 ERA589781 EHE589781 DXI589781 DNM589781 DDQ589781 CTU589781 CJY589781 CAC589781 BQG589781 BGK589781 AWO589781 AMS589781 ACW589781 TA589781 JE589781 K589695 WVQ524245 WLU524245 WBY524245 VSC524245 VIG524245 UYK524245 UOO524245 UES524245 TUW524245 TLA524245 TBE524245 SRI524245 SHM524245 RXQ524245 RNU524245 RDY524245 QUC524245 QKG524245 QAK524245 PQO524245 PGS524245 OWW524245 ONA524245 ODE524245 NTI524245 NJM524245 MZQ524245 MPU524245 MFY524245 LWC524245 LMG524245 LCK524245 KSO524245 KIS524245 JYW524245 JPA524245 JFE524245 IVI524245 ILM524245 IBQ524245 HRU524245 HHY524245 GYC524245 GOG524245 GEK524245 FUO524245 FKS524245 FAW524245 ERA524245 EHE524245 DXI524245 DNM524245 DDQ524245 CTU524245 CJY524245 CAC524245 BQG524245 BGK524245 AWO524245 AMS524245 ACW524245 TA524245 JE524245 K524159 WVQ458709 WLU458709 WBY458709 VSC458709 VIG458709 UYK458709 UOO458709 UES458709 TUW458709 TLA458709 TBE458709 SRI458709 SHM458709 RXQ458709 RNU458709 RDY458709 QUC458709 QKG458709 QAK458709 PQO458709 PGS458709 OWW458709 ONA458709 ODE458709 NTI458709 NJM458709 MZQ458709 MPU458709 MFY458709 LWC458709 LMG458709 LCK458709 KSO458709 KIS458709 JYW458709 JPA458709 JFE458709 IVI458709 ILM458709 IBQ458709 HRU458709 HHY458709 GYC458709 GOG458709 GEK458709 FUO458709 FKS458709 FAW458709 ERA458709 EHE458709 DXI458709 DNM458709 DDQ458709 CTU458709 CJY458709 CAC458709 BQG458709 BGK458709 AWO458709 AMS458709 ACW458709 TA458709 JE458709 K458623 WVQ393173 WLU393173 WBY393173 VSC393173 VIG393173 UYK393173 UOO393173 UES393173 TUW393173 TLA393173 TBE393173 SRI393173 SHM393173 RXQ393173 RNU393173 RDY393173 QUC393173 QKG393173 QAK393173 PQO393173 PGS393173 OWW393173 ONA393173 ODE393173 NTI393173 NJM393173 MZQ393173 MPU393173 MFY393173 LWC393173 LMG393173 LCK393173 KSO393173 KIS393173 JYW393173 JPA393173 JFE393173 IVI393173 ILM393173 IBQ393173 HRU393173 HHY393173 GYC393173 GOG393173 GEK393173 FUO393173 FKS393173 FAW393173 ERA393173 EHE393173 DXI393173 DNM393173 DDQ393173 CTU393173 CJY393173 CAC393173 BQG393173 BGK393173 AWO393173 AMS393173 ACW393173 TA393173 JE393173 K393087 WVQ327637 WLU327637 WBY327637 VSC327637 VIG327637 UYK327637 UOO327637 UES327637 TUW327637 TLA327637 TBE327637 SRI327637 SHM327637 RXQ327637 RNU327637 RDY327637 QUC327637 QKG327637 QAK327637 PQO327637 PGS327637 OWW327637 ONA327637 ODE327637 NTI327637 NJM327637 MZQ327637 MPU327637 MFY327637 LWC327637 LMG327637 LCK327637 KSO327637 KIS327637 JYW327637 JPA327637 JFE327637 IVI327637 ILM327637 IBQ327637 HRU327637 HHY327637 GYC327637 GOG327637 GEK327637 FUO327637 FKS327637 FAW327637 ERA327637 EHE327637 DXI327637 DNM327637 DDQ327637 CTU327637 CJY327637 CAC327637 BQG327637 BGK327637 AWO327637 AMS327637 ACW327637 TA327637 JE327637 K327551 WVQ262101 WLU262101 WBY262101 VSC262101 VIG262101 UYK262101 UOO262101 UES262101 TUW262101 TLA262101 TBE262101 SRI262101 SHM262101 RXQ262101 RNU262101 RDY262101 QUC262101 QKG262101 QAK262101 PQO262101 PGS262101 OWW262101 ONA262101 ODE262101 NTI262101 NJM262101 MZQ262101 MPU262101 MFY262101 LWC262101 LMG262101 LCK262101 KSO262101 KIS262101 JYW262101 JPA262101 JFE262101 IVI262101 ILM262101 IBQ262101 HRU262101 HHY262101 GYC262101 GOG262101 GEK262101 FUO262101 FKS262101 FAW262101 ERA262101 EHE262101 DXI262101 DNM262101 DDQ262101 CTU262101 CJY262101 CAC262101 BQG262101 BGK262101 AWO262101 AMS262101 ACW262101 TA262101 JE262101 K262015 WVQ196565 WLU196565 WBY196565 VSC196565 VIG196565 UYK196565 UOO196565 UES196565 TUW196565 TLA196565 TBE196565 SRI196565 SHM196565 RXQ196565 RNU196565 RDY196565 QUC196565 QKG196565 QAK196565 PQO196565 PGS196565 OWW196565 ONA196565 ODE196565 NTI196565 NJM196565 MZQ196565 MPU196565 MFY196565 LWC196565 LMG196565 LCK196565 KSO196565 KIS196565 JYW196565 JPA196565 JFE196565 IVI196565 ILM196565 IBQ196565 HRU196565 HHY196565 GYC196565 GOG196565 GEK196565 FUO196565 FKS196565 FAW196565 ERA196565 EHE196565 DXI196565 DNM196565 DDQ196565 CTU196565 CJY196565 CAC196565 BQG196565 BGK196565 AWO196565 AMS196565 ACW196565 TA196565 JE196565 K196479 WVQ131029 WLU131029 WBY131029 VSC131029 VIG131029 UYK131029 UOO131029 UES131029 TUW131029 TLA131029 TBE131029 SRI131029 SHM131029 RXQ131029 RNU131029 RDY131029 QUC131029 QKG131029 QAK131029 PQO131029 PGS131029 OWW131029 ONA131029 ODE131029 NTI131029 NJM131029 MZQ131029 MPU131029 MFY131029 LWC131029 LMG131029 LCK131029 KSO131029 KIS131029 JYW131029 JPA131029 JFE131029 IVI131029 ILM131029 IBQ131029 HRU131029 HHY131029 GYC131029 GOG131029 GEK131029 FUO131029 FKS131029 FAW131029 ERA131029 EHE131029 DXI131029 DNM131029 DDQ131029 CTU131029 CJY131029 CAC131029 BQG131029 BGK131029 AWO131029 AMS131029 ACW131029 TA131029 JE131029 K130943 WVQ65493 WLU65493 WBY65493 VSC65493 VIG65493 UYK65493 UOO65493 UES65493 TUW65493 TLA65493 TBE65493 SRI65493 SHM65493 RXQ65493 RNU65493 RDY65493 QUC65493 QKG65493 QAK65493 PQO65493 PGS65493 OWW65493 ONA65493 ODE65493 NTI65493 NJM65493 MZQ65493 MPU65493 MFY65493 LWC65493 LMG65493 LCK65493 KSO65493 KIS65493 JYW65493 JPA65493 JFE65493 IVI65493 ILM65493 IBQ65493 HRU65493 HHY65493 GYC65493 GOG65493 GEK65493 FUO65493 FKS65493 FAW65493 ERA65493 EHE65493 DXI65493 DNM65493 DDQ65493 CTU65493 CJY65493 CAC65493 BQG65493 BGK65493 AWO65493 AMS65493 ACW65493 TA65493 JE65493 K65407 WVQ12 WLU12 WBY12 VSC12 VIG12 UYK12 UOO12 UES12 TUW12 TLA12 TBE12 SRI12 SHM12 RXQ12 RNU12 RDY12 QUC12 QKG12 QAK12 PQO12 PGS12 OWW12 ONA12 ODE12 NTI12 NJM12 MZQ12 MPU12 MFY12 LWC12 LMG12 LCK12 KSO12 KIS12 JYW12 JPA12 JFE12 IVI12 ILM12 IBQ12 HRU12 HHY12 GYC12 GOG12 GEK12 FUO12 FKS12 FAW12 ERA12 EHE12 DXI12 DNM12 DDQ12 CTU12 CJY12 CAC12 BQG12 BGK12 AWO12 AMS12 ACW12 TA12 JE12" xr:uid="{88B6C0DB-B2E6-4904-9B69-3B55F15A1691}">
      <formula1>$P$10:$P$33</formula1>
    </dataValidation>
    <dataValidation type="list" allowBlank="1" showInputMessage="1" showErrorMessage="1" sqref="K18 WVQ982998 WLU982998 WBY982998 VSC982998 VIG982998 UYK982998 UOO982998 UES982998 TUW982998 TLA982998 TBE982998 SRI982998 SHM982998 RXQ982998 RNU982998 RDY982998 QUC982998 QKG982998 QAK982998 PQO982998 PGS982998 OWW982998 ONA982998 ODE982998 NTI982998 NJM982998 MZQ982998 MPU982998 MFY982998 LWC982998 LMG982998 LCK982998 KSO982998 KIS982998 JYW982998 JPA982998 JFE982998 IVI982998 ILM982998 IBQ982998 HRU982998 HHY982998 GYC982998 GOG982998 GEK982998 FUO982998 FKS982998 FAW982998 ERA982998 EHE982998 DXI982998 DNM982998 DDQ982998 CTU982998 CJY982998 CAC982998 BQG982998 BGK982998 AWO982998 AMS982998 ACW982998 TA982998 JE982998 K982912 WVQ917462 WLU917462 WBY917462 VSC917462 VIG917462 UYK917462 UOO917462 UES917462 TUW917462 TLA917462 TBE917462 SRI917462 SHM917462 RXQ917462 RNU917462 RDY917462 QUC917462 QKG917462 QAK917462 PQO917462 PGS917462 OWW917462 ONA917462 ODE917462 NTI917462 NJM917462 MZQ917462 MPU917462 MFY917462 LWC917462 LMG917462 LCK917462 KSO917462 KIS917462 JYW917462 JPA917462 JFE917462 IVI917462 ILM917462 IBQ917462 HRU917462 HHY917462 GYC917462 GOG917462 GEK917462 FUO917462 FKS917462 FAW917462 ERA917462 EHE917462 DXI917462 DNM917462 DDQ917462 CTU917462 CJY917462 CAC917462 BQG917462 BGK917462 AWO917462 AMS917462 ACW917462 TA917462 JE917462 K917376 WVQ851926 WLU851926 WBY851926 VSC851926 VIG851926 UYK851926 UOO851926 UES851926 TUW851926 TLA851926 TBE851926 SRI851926 SHM851926 RXQ851926 RNU851926 RDY851926 QUC851926 QKG851926 QAK851926 PQO851926 PGS851926 OWW851926 ONA851926 ODE851926 NTI851926 NJM851926 MZQ851926 MPU851926 MFY851926 LWC851926 LMG851926 LCK851926 KSO851926 KIS851926 JYW851926 JPA851926 JFE851926 IVI851926 ILM851926 IBQ851926 HRU851926 HHY851926 GYC851926 GOG851926 GEK851926 FUO851926 FKS851926 FAW851926 ERA851926 EHE851926 DXI851926 DNM851926 DDQ851926 CTU851926 CJY851926 CAC851926 BQG851926 BGK851926 AWO851926 AMS851926 ACW851926 TA851926 JE851926 K851840 WVQ786390 WLU786390 WBY786390 VSC786390 VIG786390 UYK786390 UOO786390 UES786390 TUW786390 TLA786390 TBE786390 SRI786390 SHM786390 RXQ786390 RNU786390 RDY786390 QUC786390 QKG786390 QAK786390 PQO786390 PGS786390 OWW786390 ONA786390 ODE786390 NTI786390 NJM786390 MZQ786390 MPU786390 MFY786390 LWC786390 LMG786390 LCK786390 KSO786390 KIS786390 JYW786390 JPA786390 JFE786390 IVI786390 ILM786390 IBQ786390 HRU786390 HHY786390 GYC786390 GOG786390 GEK786390 FUO786390 FKS786390 FAW786390 ERA786390 EHE786390 DXI786390 DNM786390 DDQ786390 CTU786390 CJY786390 CAC786390 BQG786390 BGK786390 AWO786390 AMS786390 ACW786390 TA786390 JE786390 K786304 WVQ720854 WLU720854 WBY720854 VSC720854 VIG720854 UYK720854 UOO720854 UES720854 TUW720854 TLA720854 TBE720854 SRI720854 SHM720854 RXQ720854 RNU720854 RDY720854 QUC720854 QKG720854 QAK720854 PQO720854 PGS720854 OWW720854 ONA720854 ODE720854 NTI720854 NJM720854 MZQ720854 MPU720854 MFY720854 LWC720854 LMG720854 LCK720854 KSO720854 KIS720854 JYW720854 JPA720854 JFE720854 IVI720854 ILM720854 IBQ720854 HRU720854 HHY720854 GYC720854 GOG720854 GEK720854 FUO720854 FKS720854 FAW720854 ERA720854 EHE720854 DXI720854 DNM720854 DDQ720854 CTU720854 CJY720854 CAC720854 BQG720854 BGK720854 AWO720854 AMS720854 ACW720854 TA720854 JE720854 K720768 WVQ655318 WLU655318 WBY655318 VSC655318 VIG655318 UYK655318 UOO655318 UES655318 TUW655318 TLA655318 TBE655318 SRI655318 SHM655318 RXQ655318 RNU655318 RDY655318 QUC655318 QKG655318 QAK655318 PQO655318 PGS655318 OWW655318 ONA655318 ODE655318 NTI655318 NJM655318 MZQ655318 MPU655318 MFY655318 LWC655318 LMG655318 LCK655318 KSO655318 KIS655318 JYW655318 JPA655318 JFE655318 IVI655318 ILM655318 IBQ655318 HRU655318 HHY655318 GYC655318 GOG655318 GEK655318 FUO655318 FKS655318 FAW655318 ERA655318 EHE655318 DXI655318 DNM655318 DDQ655318 CTU655318 CJY655318 CAC655318 BQG655318 BGK655318 AWO655318 AMS655318 ACW655318 TA655318 JE655318 K655232 WVQ589782 WLU589782 WBY589782 VSC589782 VIG589782 UYK589782 UOO589782 UES589782 TUW589782 TLA589782 TBE589782 SRI589782 SHM589782 RXQ589782 RNU589782 RDY589782 QUC589782 QKG589782 QAK589782 PQO589782 PGS589782 OWW589782 ONA589782 ODE589782 NTI589782 NJM589782 MZQ589782 MPU589782 MFY589782 LWC589782 LMG589782 LCK589782 KSO589782 KIS589782 JYW589782 JPA589782 JFE589782 IVI589782 ILM589782 IBQ589782 HRU589782 HHY589782 GYC589782 GOG589782 GEK589782 FUO589782 FKS589782 FAW589782 ERA589782 EHE589782 DXI589782 DNM589782 DDQ589782 CTU589782 CJY589782 CAC589782 BQG589782 BGK589782 AWO589782 AMS589782 ACW589782 TA589782 JE589782 K589696 WVQ524246 WLU524246 WBY524246 VSC524246 VIG524246 UYK524246 UOO524246 UES524246 TUW524246 TLA524246 TBE524246 SRI524246 SHM524246 RXQ524246 RNU524246 RDY524246 QUC524246 QKG524246 QAK524246 PQO524246 PGS524246 OWW524246 ONA524246 ODE524246 NTI524246 NJM524246 MZQ524246 MPU524246 MFY524246 LWC524246 LMG524246 LCK524246 KSO524246 KIS524246 JYW524246 JPA524246 JFE524246 IVI524246 ILM524246 IBQ524246 HRU524246 HHY524246 GYC524246 GOG524246 GEK524246 FUO524246 FKS524246 FAW524246 ERA524246 EHE524246 DXI524246 DNM524246 DDQ524246 CTU524246 CJY524246 CAC524246 BQG524246 BGK524246 AWO524246 AMS524246 ACW524246 TA524246 JE524246 K524160 WVQ458710 WLU458710 WBY458710 VSC458710 VIG458710 UYK458710 UOO458710 UES458710 TUW458710 TLA458710 TBE458710 SRI458710 SHM458710 RXQ458710 RNU458710 RDY458710 QUC458710 QKG458710 QAK458710 PQO458710 PGS458710 OWW458710 ONA458710 ODE458710 NTI458710 NJM458710 MZQ458710 MPU458710 MFY458710 LWC458710 LMG458710 LCK458710 KSO458710 KIS458710 JYW458710 JPA458710 JFE458710 IVI458710 ILM458710 IBQ458710 HRU458710 HHY458710 GYC458710 GOG458710 GEK458710 FUO458710 FKS458710 FAW458710 ERA458710 EHE458710 DXI458710 DNM458710 DDQ458710 CTU458710 CJY458710 CAC458710 BQG458710 BGK458710 AWO458710 AMS458710 ACW458710 TA458710 JE458710 K458624 WVQ393174 WLU393174 WBY393174 VSC393174 VIG393174 UYK393174 UOO393174 UES393174 TUW393174 TLA393174 TBE393174 SRI393174 SHM393174 RXQ393174 RNU393174 RDY393174 QUC393174 QKG393174 QAK393174 PQO393174 PGS393174 OWW393174 ONA393174 ODE393174 NTI393174 NJM393174 MZQ393174 MPU393174 MFY393174 LWC393174 LMG393174 LCK393174 KSO393174 KIS393174 JYW393174 JPA393174 JFE393174 IVI393174 ILM393174 IBQ393174 HRU393174 HHY393174 GYC393174 GOG393174 GEK393174 FUO393174 FKS393174 FAW393174 ERA393174 EHE393174 DXI393174 DNM393174 DDQ393174 CTU393174 CJY393174 CAC393174 BQG393174 BGK393174 AWO393174 AMS393174 ACW393174 TA393174 JE393174 K393088 WVQ327638 WLU327638 WBY327638 VSC327638 VIG327638 UYK327638 UOO327638 UES327638 TUW327638 TLA327638 TBE327638 SRI327638 SHM327638 RXQ327638 RNU327638 RDY327638 QUC327638 QKG327638 QAK327638 PQO327638 PGS327638 OWW327638 ONA327638 ODE327638 NTI327638 NJM327638 MZQ327638 MPU327638 MFY327638 LWC327638 LMG327638 LCK327638 KSO327638 KIS327638 JYW327638 JPA327638 JFE327638 IVI327638 ILM327638 IBQ327638 HRU327638 HHY327638 GYC327638 GOG327638 GEK327638 FUO327638 FKS327638 FAW327638 ERA327638 EHE327638 DXI327638 DNM327638 DDQ327638 CTU327638 CJY327638 CAC327638 BQG327638 BGK327638 AWO327638 AMS327638 ACW327638 TA327638 JE327638 K327552 WVQ262102 WLU262102 WBY262102 VSC262102 VIG262102 UYK262102 UOO262102 UES262102 TUW262102 TLA262102 TBE262102 SRI262102 SHM262102 RXQ262102 RNU262102 RDY262102 QUC262102 QKG262102 QAK262102 PQO262102 PGS262102 OWW262102 ONA262102 ODE262102 NTI262102 NJM262102 MZQ262102 MPU262102 MFY262102 LWC262102 LMG262102 LCK262102 KSO262102 KIS262102 JYW262102 JPA262102 JFE262102 IVI262102 ILM262102 IBQ262102 HRU262102 HHY262102 GYC262102 GOG262102 GEK262102 FUO262102 FKS262102 FAW262102 ERA262102 EHE262102 DXI262102 DNM262102 DDQ262102 CTU262102 CJY262102 CAC262102 BQG262102 BGK262102 AWO262102 AMS262102 ACW262102 TA262102 JE262102 K262016 WVQ196566 WLU196566 WBY196566 VSC196566 VIG196566 UYK196566 UOO196566 UES196566 TUW196566 TLA196566 TBE196566 SRI196566 SHM196566 RXQ196566 RNU196566 RDY196566 QUC196566 QKG196566 QAK196566 PQO196566 PGS196566 OWW196566 ONA196566 ODE196566 NTI196566 NJM196566 MZQ196566 MPU196566 MFY196566 LWC196566 LMG196566 LCK196566 KSO196566 KIS196566 JYW196566 JPA196566 JFE196566 IVI196566 ILM196566 IBQ196566 HRU196566 HHY196566 GYC196566 GOG196566 GEK196566 FUO196566 FKS196566 FAW196566 ERA196566 EHE196566 DXI196566 DNM196566 DDQ196566 CTU196566 CJY196566 CAC196566 BQG196566 BGK196566 AWO196566 AMS196566 ACW196566 TA196566 JE196566 K196480 WVQ131030 WLU131030 WBY131030 VSC131030 VIG131030 UYK131030 UOO131030 UES131030 TUW131030 TLA131030 TBE131030 SRI131030 SHM131030 RXQ131030 RNU131030 RDY131030 QUC131030 QKG131030 QAK131030 PQO131030 PGS131030 OWW131030 ONA131030 ODE131030 NTI131030 NJM131030 MZQ131030 MPU131030 MFY131030 LWC131030 LMG131030 LCK131030 KSO131030 KIS131030 JYW131030 JPA131030 JFE131030 IVI131030 ILM131030 IBQ131030 HRU131030 HHY131030 GYC131030 GOG131030 GEK131030 FUO131030 FKS131030 FAW131030 ERA131030 EHE131030 DXI131030 DNM131030 DDQ131030 CTU131030 CJY131030 CAC131030 BQG131030 BGK131030 AWO131030 AMS131030 ACW131030 TA131030 JE131030 K130944 WVQ65494 WLU65494 WBY65494 VSC65494 VIG65494 UYK65494 UOO65494 UES65494 TUW65494 TLA65494 TBE65494 SRI65494 SHM65494 RXQ65494 RNU65494 RDY65494 QUC65494 QKG65494 QAK65494 PQO65494 PGS65494 OWW65494 ONA65494 ODE65494 NTI65494 NJM65494 MZQ65494 MPU65494 MFY65494 LWC65494 LMG65494 LCK65494 KSO65494 KIS65494 JYW65494 JPA65494 JFE65494 IVI65494 ILM65494 IBQ65494 HRU65494 HHY65494 GYC65494 GOG65494 GEK65494 FUO65494 FKS65494 FAW65494 ERA65494 EHE65494 DXI65494 DNM65494 DDQ65494 CTU65494 CJY65494 CAC65494 BQG65494 BGK65494 AWO65494 AMS65494 ACW65494 TA65494 JE65494 K65408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JE13" xr:uid="{DB659860-C255-4520-AD96-A4376F74D8C2}">
      <formula1>$Q$10:$Q$33</formula1>
    </dataValidation>
    <dataValidation type="list" allowBlank="1" showInputMessage="1" showErrorMessage="1" sqref="WVQ982989 WLU982989 WBY982989 VSC982989 VIG982989 UYK982989 UOO982989 UES982989 TUW982989 TLA982989 TBE982989 SRI982989 SHM982989 RXQ982989 RNU982989 RDY982989 QUC982989 QKG982989 QAK982989 PQO982989 PGS982989 OWW982989 ONA982989 ODE982989 NTI982989 NJM982989 MZQ982989 MPU982989 MFY982989 LWC982989 LMG982989 LCK982989 KSO982989 KIS982989 JYW982989 JPA982989 JFE982989 IVI982989 ILM982989 IBQ982989 HRU982989 HHY982989 GYC982989 GOG982989 GEK982989 FUO982989 FKS982989 FAW982989 ERA982989 EHE982989 DXI982989 DNM982989 DDQ982989 CTU982989 CJY982989 CAC982989 BQG982989 BGK982989 AWO982989 AMS982989 ACW982989 TA982989 JE982989 K982903 WVQ917453 WLU917453 WBY917453 VSC917453 VIG917453 UYK917453 UOO917453 UES917453 TUW917453 TLA917453 TBE917453 SRI917453 SHM917453 RXQ917453 RNU917453 RDY917453 QUC917453 QKG917453 QAK917453 PQO917453 PGS917453 OWW917453 ONA917453 ODE917453 NTI917453 NJM917453 MZQ917453 MPU917453 MFY917453 LWC917453 LMG917453 LCK917453 KSO917453 KIS917453 JYW917453 JPA917453 JFE917453 IVI917453 ILM917453 IBQ917453 HRU917453 HHY917453 GYC917453 GOG917453 GEK917453 FUO917453 FKS917453 FAW917453 ERA917453 EHE917453 DXI917453 DNM917453 DDQ917453 CTU917453 CJY917453 CAC917453 BQG917453 BGK917453 AWO917453 AMS917453 ACW917453 TA917453 JE917453 K917367 WVQ851917 WLU851917 WBY851917 VSC851917 VIG851917 UYK851917 UOO851917 UES851917 TUW851917 TLA851917 TBE851917 SRI851917 SHM851917 RXQ851917 RNU851917 RDY851917 QUC851917 QKG851917 QAK851917 PQO851917 PGS851917 OWW851917 ONA851917 ODE851917 NTI851917 NJM851917 MZQ851917 MPU851917 MFY851917 LWC851917 LMG851917 LCK851917 KSO851917 KIS851917 JYW851917 JPA851917 JFE851917 IVI851917 ILM851917 IBQ851917 HRU851917 HHY851917 GYC851917 GOG851917 GEK851917 FUO851917 FKS851917 FAW851917 ERA851917 EHE851917 DXI851917 DNM851917 DDQ851917 CTU851917 CJY851917 CAC851917 BQG851917 BGK851917 AWO851917 AMS851917 ACW851917 TA851917 JE851917 K851831 WVQ786381 WLU786381 WBY786381 VSC786381 VIG786381 UYK786381 UOO786381 UES786381 TUW786381 TLA786381 TBE786381 SRI786381 SHM786381 RXQ786381 RNU786381 RDY786381 QUC786381 QKG786381 QAK786381 PQO786381 PGS786381 OWW786381 ONA786381 ODE786381 NTI786381 NJM786381 MZQ786381 MPU786381 MFY786381 LWC786381 LMG786381 LCK786381 KSO786381 KIS786381 JYW786381 JPA786381 JFE786381 IVI786381 ILM786381 IBQ786381 HRU786381 HHY786381 GYC786381 GOG786381 GEK786381 FUO786381 FKS786381 FAW786381 ERA786381 EHE786381 DXI786381 DNM786381 DDQ786381 CTU786381 CJY786381 CAC786381 BQG786381 BGK786381 AWO786381 AMS786381 ACW786381 TA786381 JE786381 K786295 WVQ720845 WLU720845 WBY720845 VSC720845 VIG720845 UYK720845 UOO720845 UES720845 TUW720845 TLA720845 TBE720845 SRI720845 SHM720845 RXQ720845 RNU720845 RDY720845 QUC720845 QKG720845 QAK720845 PQO720845 PGS720845 OWW720845 ONA720845 ODE720845 NTI720845 NJM720845 MZQ720845 MPU720845 MFY720845 LWC720845 LMG720845 LCK720845 KSO720845 KIS720845 JYW720845 JPA720845 JFE720845 IVI720845 ILM720845 IBQ720845 HRU720845 HHY720845 GYC720845 GOG720845 GEK720845 FUO720845 FKS720845 FAW720845 ERA720845 EHE720845 DXI720845 DNM720845 DDQ720845 CTU720845 CJY720845 CAC720845 BQG720845 BGK720845 AWO720845 AMS720845 ACW720845 TA720845 JE720845 K720759 WVQ655309 WLU655309 WBY655309 VSC655309 VIG655309 UYK655309 UOO655309 UES655309 TUW655309 TLA655309 TBE655309 SRI655309 SHM655309 RXQ655309 RNU655309 RDY655309 QUC655309 QKG655309 QAK655309 PQO655309 PGS655309 OWW655309 ONA655309 ODE655309 NTI655309 NJM655309 MZQ655309 MPU655309 MFY655309 LWC655309 LMG655309 LCK655309 KSO655309 KIS655309 JYW655309 JPA655309 JFE655309 IVI655309 ILM655309 IBQ655309 HRU655309 HHY655309 GYC655309 GOG655309 GEK655309 FUO655309 FKS655309 FAW655309 ERA655309 EHE655309 DXI655309 DNM655309 DDQ655309 CTU655309 CJY655309 CAC655309 BQG655309 BGK655309 AWO655309 AMS655309 ACW655309 TA655309 JE655309 K655223 WVQ589773 WLU589773 WBY589773 VSC589773 VIG589773 UYK589773 UOO589773 UES589773 TUW589773 TLA589773 TBE589773 SRI589773 SHM589773 RXQ589773 RNU589773 RDY589773 QUC589773 QKG589773 QAK589773 PQO589773 PGS589773 OWW589773 ONA589773 ODE589773 NTI589773 NJM589773 MZQ589773 MPU589773 MFY589773 LWC589773 LMG589773 LCK589773 KSO589773 KIS589773 JYW589773 JPA589773 JFE589773 IVI589773 ILM589773 IBQ589773 HRU589773 HHY589773 GYC589773 GOG589773 GEK589773 FUO589773 FKS589773 FAW589773 ERA589773 EHE589773 DXI589773 DNM589773 DDQ589773 CTU589773 CJY589773 CAC589773 BQG589773 BGK589773 AWO589773 AMS589773 ACW589773 TA589773 JE589773 K589687 WVQ524237 WLU524237 WBY524237 VSC524237 VIG524237 UYK524237 UOO524237 UES524237 TUW524237 TLA524237 TBE524237 SRI524237 SHM524237 RXQ524237 RNU524237 RDY524237 QUC524237 QKG524237 QAK524237 PQO524237 PGS524237 OWW524237 ONA524237 ODE524237 NTI524237 NJM524237 MZQ524237 MPU524237 MFY524237 LWC524237 LMG524237 LCK524237 KSO524237 KIS524237 JYW524237 JPA524237 JFE524237 IVI524237 ILM524237 IBQ524237 HRU524237 HHY524237 GYC524237 GOG524237 GEK524237 FUO524237 FKS524237 FAW524237 ERA524237 EHE524237 DXI524237 DNM524237 DDQ524237 CTU524237 CJY524237 CAC524237 BQG524237 BGK524237 AWO524237 AMS524237 ACW524237 TA524237 JE524237 K524151 WVQ458701 WLU458701 WBY458701 VSC458701 VIG458701 UYK458701 UOO458701 UES458701 TUW458701 TLA458701 TBE458701 SRI458701 SHM458701 RXQ458701 RNU458701 RDY458701 QUC458701 QKG458701 QAK458701 PQO458701 PGS458701 OWW458701 ONA458701 ODE458701 NTI458701 NJM458701 MZQ458701 MPU458701 MFY458701 LWC458701 LMG458701 LCK458701 KSO458701 KIS458701 JYW458701 JPA458701 JFE458701 IVI458701 ILM458701 IBQ458701 HRU458701 HHY458701 GYC458701 GOG458701 GEK458701 FUO458701 FKS458701 FAW458701 ERA458701 EHE458701 DXI458701 DNM458701 DDQ458701 CTU458701 CJY458701 CAC458701 BQG458701 BGK458701 AWO458701 AMS458701 ACW458701 TA458701 JE458701 K458615 WVQ393165 WLU393165 WBY393165 VSC393165 VIG393165 UYK393165 UOO393165 UES393165 TUW393165 TLA393165 TBE393165 SRI393165 SHM393165 RXQ393165 RNU393165 RDY393165 QUC393165 QKG393165 QAK393165 PQO393165 PGS393165 OWW393165 ONA393165 ODE393165 NTI393165 NJM393165 MZQ393165 MPU393165 MFY393165 LWC393165 LMG393165 LCK393165 KSO393165 KIS393165 JYW393165 JPA393165 JFE393165 IVI393165 ILM393165 IBQ393165 HRU393165 HHY393165 GYC393165 GOG393165 GEK393165 FUO393165 FKS393165 FAW393165 ERA393165 EHE393165 DXI393165 DNM393165 DDQ393165 CTU393165 CJY393165 CAC393165 BQG393165 BGK393165 AWO393165 AMS393165 ACW393165 TA393165 JE393165 K393079 WVQ327629 WLU327629 WBY327629 VSC327629 VIG327629 UYK327629 UOO327629 UES327629 TUW327629 TLA327629 TBE327629 SRI327629 SHM327629 RXQ327629 RNU327629 RDY327629 QUC327629 QKG327629 QAK327629 PQO327629 PGS327629 OWW327629 ONA327629 ODE327629 NTI327629 NJM327629 MZQ327629 MPU327629 MFY327629 LWC327629 LMG327629 LCK327629 KSO327629 KIS327629 JYW327629 JPA327629 JFE327629 IVI327629 ILM327629 IBQ327629 HRU327629 HHY327629 GYC327629 GOG327629 GEK327629 FUO327629 FKS327629 FAW327629 ERA327629 EHE327629 DXI327629 DNM327629 DDQ327629 CTU327629 CJY327629 CAC327629 BQG327629 BGK327629 AWO327629 AMS327629 ACW327629 TA327629 JE327629 K327543 WVQ262093 WLU262093 WBY262093 VSC262093 VIG262093 UYK262093 UOO262093 UES262093 TUW262093 TLA262093 TBE262093 SRI262093 SHM262093 RXQ262093 RNU262093 RDY262093 QUC262093 QKG262093 QAK262093 PQO262093 PGS262093 OWW262093 ONA262093 ODE262093 NTI262093 NJM262093 MZQ262093 MPU262093 MFY262093 LWC262093 LMG262093 LCK262093 KSO262093 KIS262093 JYW262093 JPA262093 JFE262093 IVI262093 ILM262093 IBQ262093 HRU262093 HHY262093 GYC262093 GOG262093 GEK262093 FUO262093 FKS262093 FAW262093 ERA262093 EHE262093 DXI262093 DNM262093 DDQ262093 CTU262093 CJY262093 CAC262093 BQG262093 BGK262093 AWO262093 AMS262093 ACW262093 TA262093 JE262093 K262007 WVQ196557 WLU196557 WBY196557 VSC196557 VIG196557 UYK196557 UOO196557 UES196557 TUW196557 TLA196557 TBE196557 SRI196557 SHM196557 RXQ196557 RNU196557 RDY196557 QUC196557 QKG196557 QAK196557 PQO196557 PGS196557 OWW196557 ONA196557 ODE196557 NTI196557 NJM196557 MZQ196557 MPU196557 MFY196557 LWC196557 LMG196557 LCK196557 KSO196557 KIS196557 JYW196557 JPA196557 JFE196557 IVI196557 ILM196557 IBQ196557 HRU196557 HHY196557 GYC196557 GOG196557 GEK196557 FUO196557 FKS196557 FAW196557 ERA196557 EHE196557 DXI196557 DNM196557 DDQ196557 CTU196557 CJY196557 CAC196557 BQG196557 BGK196557 AWO196557 AMS196557 ACW196557 TA196557 JE196557 K196471 WVQ131021 WLU131021 WBY131021 VSC131021 VIG131021 UYK131021 UOO131021 UES131021 TUW131021 TLA131021 TBE131021 SRI131021 SHM131021 RXQ131021 RNU131021 RDY131021 QUC131021 QKG131021 QAK131021 PQO131021 PGS131021 OWW131021 ONA131021 ODE131021 NTI131021 NJM131021 MZQ131021 MPU131021 MFY131021 LWC131021 LMG131021 LCK131021 KSO131021 KIS131021 JYW131021 JPA131021 JFE131021 IVI131021 ILM131021 IBQ131021 HRU131021 HHY131021 GYC131021 GOG131021 GEK131021 FUO131021 FKS131021 FAW131021 ERA131021 EHE131021 DXI131021 DNM131021 DDQ131021 CTU131021 CJY131021 CAC131021 BQG131021 BGK131021 AWO131021 AMS131021 ACW131021 TA131021 JE131021 K130935 WVQ65485 WLU65485 WBY65485 VSC65485 VIG65485 UYK65485 UOO65485 UES65485 TUW65485 TLA65485 TBE65485 SRI65485 SHM65485 RXQ65485 RNU65485 RDY65485 QUC65485 QKG65485 QAK65485 PQO65485 PGS65485 OWW65485 ONA65485 ODE65485 NTI65485 NJM65485 MZQ65485 MPU65485 MFY65485 LWC65485 LMG65485 LCK65485 KSO65485 KIS65485 JYW65485 JPA65485 JFE65485 IVI65485 ILM65485 IBQ65485 HRU65485 HHY65485 GYC65485 GOG65485 GEK65485 FUO65485 FKS65485 FAW65485 ERA65485 EHE65485 DXI65485 DNM65485 DDQ65485 CTU65485 CJY65485 CAC65485 BQG65485 BGK65485 AWO65485 AMS65485 ACW65485 TA65485 JE65485 K65399" xr:uid="{818D7AF0-F29A-49EC-8A5F-AFA8CC6F2BC5}">
      <formula1>$N$9:$N$9</formula1>
    </dataValidation>
    <dataValidation type="list" allowBlank="1" showInputMessage="1" showErrorMessage="1" sqref="K65404 WVQ982994 WLU982994 WBY982994 VSC982994 VIG982994 UYK982994 UOO982994 UES982994 TUW982994 TLA982994 TBE982994 SRI982994 SHM982994 RXQ982994 RNU982994 RDY982994 QUC982994 QKG982994 QAK982994 PQO982994 PGS982994 OWW982994 ONA982994 ODE982994 NTI982994 NJM982994 MZQ982994 MPU982994 MFY982994 LWC982994 LMG982994 LCK982994 KSO982994 KIS982994 JYW982994 JPA982994 JFE982994 IVI982994 ILM982994 IBQ982994 HRU982994 HHY982994 GYC982994 GOG982994 GEK982994 FUO982994 FKS982994 FAW982994 ERA982994 EHE982994 DXI982994 DNM982994 DDQ982994 CTU982994 CJY982994 CAC982994 BQG982994 BGK982994 AWO982994 AMS982994 ACW982994 TA982994 JE982994 K982908 WVQ917458 WLU917458 WBY917458 VSC917458 VIG917458 UYK917458 UOO917458 UES917458 TUW917458 TLA917458 TBE917458 SRI917458 SHM917458 RXQ917458 RNU917458 RDY917458 QUC917458 QKG917458 QAK917458 PQO917458 PGS917458 OWW917458 ONA917458 ODE917458 NTI917458 NJM917458 MZQ917458 MPU917458 MFY917458 LWC917458 LMG917458 LCK917458 KSO917458 KIS917458 JYW917458 JPA917458 JFE917458 IVI917458 ILM917458 IBQ917458 HRU917458 HHY917458 GYC917458 GOG917458 GEK917458 FUO917458 FKS917458 FAW917458 ERA917458 EHE917458 DXI917458 DNM917458 DDQ917458 CTU917458 CJY917458 CAC917458 BQG917458 BGK917458 AWO917458 AMS917458 ACW917458 TA917458 JE917458 K917372 WVQ851922 WLU851922 WBY851922 VSC851922 VIG851922 UYK851922 UOO851922 UES851922 TUW851922 TLA851922 TBE851922 SRI851922 SHM851922 RXQ851922 RNU851922 RDY851922 QUC851922 QKG851922 QAK851922 PQO851922 PGS851922 OWW851922 ONA851922 ODE851922 NTI851922 NJM851922 MZQ851922 MPU851922 MFY851922 LWC851922 LMG851922 LCK851922 KSO851922 KIS851922 JYW851922 JPA851922 JFE851922 IVI851922 ILM851922 IBQ851922 HRU851922 HHY851922 GYC851922 GOG851922 GEK851922 FUO851922 FKS851922 FAW851922 ERA851922 EHE851922 DXI851922 DNM851922 DDQ851922 CTU851922 CJY851922 CAC851922 BQG851922 BGK851922 AWO851922 AMS851922 ACW851922 TA851922 JE851922 K851836 WVQ786386 WLU786386 WBY786386 VSC786386 VIG786386 UYK786386 UOO786386 UES786386 TUW786386 TLA786386 TBE786386 SRI786386 SHM786386 RXQ786386 RNU786386 RDY786386 QUC786386 QKG786386 QAK786386 PQO786386 PGS786386 OWW786386 ONA786386 ODE786386 NTI786386 NJM786386 MZQ786386 MPU786386 MFY786386 LWC786386 LMG786386 LCK786386 KSO786386 KIS786386 JYW786386 JPA786386 JFE786386 IVI786386 ILM786386 IBQ786386 HRU786386 HHY786386 GYC786386 GOG786386 GEK786386 FUO786386 FKS786386 FAW786386 ERA786386 EHE786386 DXI786386 DNM786386 DDQ786386 CTU786386 CJY786386 CAC786386 BQG786386 BGK786386 AWO786386 AMS786386 ACW786386 TA786386 JE786386 K786300 WVQ720850 WLU720850 WBY720850 VSC720850 VIG720850 UYK720850 UOO720850 UES720850 TUW720850 TLA720850 TBE720850 SRI720850 SHM720850 RXQ720850 RNU720850 RDY720850 QUC720850 QKG720850 QAK720850 PQO720850 PGS720850 OWW720850 ONA720850 ODE720850 NTI720850 NJM720850 MZQ720850 MPU720850 MFY720850 LWC720850 LMG720850 LCK720850 KSO720850 KIS720850 JYW720850 JPA720850 JFE720850 IVI720850 ILM720850 IBQ720850 HRU720850 HHY720850 GYC720850 GOG720850 GEK720850 FUO720850 FKS720850 FAW720850 ERA720850 EHE720850 DXI720850 DNM720850 DDQ720850 CTU720850 CJY720850 CAC720850 BQG720850 BGK720850 AWO720850 AMS720850 ACW720850 TA720850 JE720850 K720764 WVQ655314 WLU655314 WBY655314 VSC655314 VIG655314 UYK655314 UOO655314 UES655314 TUW655314 TLA655314 TBE655314 SRI655314 SHM655314 RXQ655314 RNU655314 RDY655314 QUC655314 QKG655314 QAK655314 PQO655314 PGS655314 OWW655314 ONA655314 ODE655314 NTI655314 NJM655314 MZQ655314 MPU655314 MFY655314 LWC655314 LMG655314 LCK655314 KSO655314 KIS655314 JYW655314 JPA655314 JFE655314 IVI655314 ILM655314 IBQ655314 HRU655314 HHY655314 GYC655314 GOG655314 GEK655314 FUO655314 FKS655314 FAW655314 ERA655314 EHE655314 DXI655314 DNM655314 DDQ655314 CTU655314 CJY655314 CAC655314 BQG655314 BGK655314 AWO655314 AMS655314 ACW655314 TA655314 JE655314 K655228 WVQ589778 WLU589778 WBY589778 VSC589778 VIG589778 UYK589778 UOO589778 UES589778 TUW589778 TLA589778 TBE589778 SRI589778 SHM589778 RXQ589778 RNU589778 RDY589778 QUC589778 QKG589778 QAK589778 PQO589778 PGS589778 OWW589778 ONA589778 ODE589778 NTI589778 NJM589778 MZQ589778 MPU589778 MFY589778 LWC589778 LMG589778 LCK589778 KSO589778 KIS589778 JYW589778 JPA589778 JFE589778 IVI589778 ILM589778 IBQ589778 HRU589778 HHY589778 GYC589778 GOG589778 GEK589778 FUO589778 FKS589778 FAW589778 ERA589778 EHE589778 DXI589778 DNM589778 DDQ589778 CTU589778 CJY589778 CAC589778 BQG589778 BGK589778 AWO589778 AMS589778 ACW589778 TA589778 JE589778 K589692 WVQ524242 WLU524242 WBY524242 VSC524242 VIG524242 UYK524242 UOO524242 UES524242 TUW524242 TLA524242 TBE524242 SRI524242 SHM524242 RXQ524242 RNU524242 RDY524242 QUC524242 QKG524242 QAK524242 PQO524242 PGS524242 OWW524242 ONA524242 ODE524242 NTI524242 NJM524242 MZQ524242 MPU524242 MFY524242 LWC524242 LMG524242 LCK524242 KSO524242 KIS524242 JYW524242 JPA524242 JFE524242 IVI524242 ILM524242 IBQ524242 HRU524242 HHY524242 GYC524242 GOG524242 GEK524242 FUO524242 FKS524242 FAW524242 ERA524242 EHE524242 DXI524242 DNM524242 DDQ524242 CTU524242 CJY524242 CAC524242 BQG524242 BGK524242 AWO524242 AMS524242 ACW524242 TA524242 JE524242 K524156 WVQ458706 WLU458706 WBY458706 VSC458706 VIG458706 UYK458706 UOO458706 UES458706 TUW458706 TLA458706 TBE458706 SRI458706 SHM458706 RXQ458706 RNU458706 RDY458706 QUC458706 QKG458706 QAK458706 PQO458706 PGS458706 OWW458706 ONA458706 ODE458706 NTI458706 NJM458706 MZQ458706 MPU458706 MFY458706 LWC458706 LMG458706 LCK458706 KSO458706 KIS458706 JYW458706 JPA458706 JFE458706 IVI458706 ILM458706 IBQ458706 HRU458706 HHY458706 GYC458706 GOG458706 GEK458706 FUO458706 FKS458706 FAW458706 ERA458706 EHE458706 DXI458706 DNM458706 DDQ458706 CTU458706 CJY458706 CAC458706 BQG458706 BGK458706 AWO458706 AMS458706 ACW458706 TA458706 JE458706 K458620 WVQ393170 WLU393170 WBY393170 VSC393170 VIG393170 UYK393170 UOO393170 UES393170 TUW393170 TLA393170 TBE393170 SRI393170 SHM393170 RXQ393170 RNU393170 RDY393170 QUC393170 QKG393170 QAK393170 PQO393170 PGS393170 OWW393170 ONA393170 ODE393170 NTI393170 NJM393170 MZQ393170 MPU393170 MFY393170 LWC393170 LMG393170 LCK393170 KSO393170 KIS393170 JYW393170 JPA393170 JFE393170 IVI393170 ILM393170 IBQ393170 HRU393170 HHY393170 GYC393170 GOG393170 GEK393170 FUO393170 FKS393170 FAW393170 ERA393170 EHE393170 DXI393170 DNM393170 DDQ393170 CTU393170 CJY393170 CAC393170 BQG393170 BGK393170 AWO393170 AMS393170 ACW393170 TA393170 JE393170 K393084 WVQ327634 WLU327634 WBY327634 VSC327634 VIG327634 UYK327634 UOO327634 UES327634 TUW327634 TLA327634 TBE327634 SRI327634 SHM327634 RXQ327634 RNU327634 RDY327634 QUC327634 QKG327634 QAK327634 PQO327634 PGS327634 OWW327634 ONA327634 ODE327634 NTI327634 NJM327634 MZQ327634 MPU327634 MFY327634 LWC327634 LMG327634 LCK327634 KSO327634 KIS327634 JYW327634 JPA327634 JFE327634 IVI327634 ILM327634 IBQ327634 HRU327634 HHY327634 GYC327634 GOG327634 GEK327634 FUO327634 FKS327634 FAW327634 ERA327634 EHE327634 DXI327634 DNM327634 DDQ327634 CTU327634 CJY327634 CAC327634 BQG327634 BGK327634 AWO327634 AMS327634 ACW327634 TA327634 JE327634 K327548 WVQ262098 WLU262098 WBY262098 VSC262098 VIG262098 UYK262098 UOO262098 UES262098 TUW262098 TLA262098 TBE262098 SRI262098 SHM262098 RXQ262098 RNU262098 RDY262098 QUC262098 QKG262098 QAK262098 PQO262098 PGS262098 OWW262098 ONA262098 ODE262098 NTI262098 NJM262098 MZQ262098 MPU262098 MFY262098 LWC262098 LMG262098 LCK262098 KSO262098 KIS262098 JYW262098 JPA262098 JFE262098 IVI262098 ILM262098 IBQ262098 HRU262098 HHY262098 GYC262098 GOG262098 GEK262098 FUO262098 FKS262098 FAW262098 ERA262098 EHE262098 DXI262098 DNM262098 DDQ262098 CTU262098 CJY262098 CAC262098 BQG262098 BGK262098 AWO262098 AMS262098 ACW262098 TA262098 JE262098 K262012 WVQ196562 WLU196562 WBY196562 VSC196562 VIG196562 UYK196562 UOO196562 UES196562 TUW196562 TLA196562 TBE196562 SRI196562 SHM196562 RXQ196562 RNU196562 RDY196562 QUC196562 QKG196562 QAK196562 PQO196562 PGS196562 OWW196562 ONA196562 ODE196562 NTI196562 NJM196562 MZQ196562 MPU196562 MFY196562 LWC196562 LMG196562 LCK196562 KSO196562 KIS196562 JYW196562 JPA196562 JFE196562 IVI196562 ILM196562 IBQ196562 HRU196562 HHY196562 GYC196562 GOG196562 GEK196562 FUO196562 FKS196562 FAW196562 ERA196562 EHE196562 DXI196562 DNM196562 DDQ196562 CTU196562 CJY196562 CAC196562 BQG196562 BGK196562 AWO196562 AMS196562 ACW196562 TA196562 JE196562 K196476 WVQ131026 WLU131026 WBY131026 VSC131026 VIG131026 UYK131026 UOO131026 UES131026 TUW131026 TLA131026 TBE131026 SRI131026 SHM131026 RXQ131026 RNU131026 RDY131026 QUC131026 QKG131026 QAK131026 PQO131026 PGS131026 OWW131026 ONA131026 ODE131026 NTI131026 NJM131026 MZQ131026 MPU131026 MFY131026 LWC131026 LMG131026 LCK131026 KSO131026 KIS131026 JYW131026 JPA131026 JFE131026 IVI131026 ILM131026 IBQ131026 HRU131026 HHY131026 GYC131026 GOG131026 GEK131026 FUO131026 FKS131026 FAW131026 ERA131026 EHE131026 DXI131026 DNM131026 DDQ131026 CTU131026 CJY131026 CAC131026 BQG131026 BGK131026 AWO131026 AMS131026 ACW131026 TA131026 JE131026 K130940 WVQ65490 WLU65490 WBY65490 VSC65490 VIG65490 UYK65490 UOO65490 UES65490 TUW65490 TLA65490 TBE65490 SRI65490 SHM65490 RXQ65490 RNU65490 RDY65490 QUC65490 QKG65490 QAK65490 PQO65490 PGS65490 OWW65490 ONA65490 ODE65490 NTI65490 NJM65490 MZQ65490 MPU65490 MFY65490 LWC65490 LMG65490 LCK65490 KSO65490 KIS65490 JYW65490 JPA65490 JFE65490 IVI65490 ILM65490 IBQ65490 HRU65490 HHY65490 GYC65490 GOG65490 GEK65490 FUO65490 FKS65490 FAW65490 ERA65490 EHE65490 DXI65490 DNM65490 DDQ65490 CTU65490 CJY65490 CAC65490 BQG65490 BGK65490 AWO65490 AMS65490 ACW65490 TA65490 JE65490 WVQ9 WLU9 WBY9 VSC9 VIG9 UYK9 UOO9 UES9 TUW9 TLA9 TBE9 SRI9 SHM9 RXQ9 RNU9 RDY9 QUC9 QKG9 QAK9 PQO9 PGS9 OWW9 ONA9 ODE9 NTI9 NJM9 MZQ9 MPU9 MFY9 LWC9 LMG9 LCK9 KSO9 KIS9 JYW9 JPA9 JFE9 IVI9 ILM9 IBQ9 HRU9 HHY9 GYC9 GOG9 GEK9 FUO9 FKS9 FAW9 ERA9 EHE9 DXI9 DNM9 DDQ9 CTU9 CJY9 CAC9 BQG9 BGK9 AWO9 AMS9 ACW9 TA9 JE9" xr:uid="{0F93D3D3-A589-4637-A488-EBCEFCEB942C}">
      <formula1>$N$11:$N$21</formula1>
    </dataValidation>
    <dataValidation type="list" allowBlank="1" showInputMessage="1" showErrorMessage="1" sqref="K65400 WVQ982990 WLU982990 WBY982990 VSC982990 VIG982990 UYK982990 UOO982990 UES982990 TUW982990 TLA982990 TBE982990 SRI982990 SHM982990 RXQ982990 RNU982990 RDY982990 QUC982990 QKG982990 QAK982990 PQO982990 PGS982990 OWW982990 ONA982990 ODE982990 NTI982990 NJM982990 MZQ982990 MPU982990 MFY982990 LWC982990 LMG982990 LCK982990 KSO982990 KIS982990 JYW982990 JPA982990 JFE982990 IVI982990 ILM982990 IBQ982990 HRU982990 HHY982990 GYC982990 GOG982990 GEK982990 FUO982990 FKS982990 FAW982990 ERA982990 EHE982990 DXI982990 DNM982990 DDQ982990 CTU982990 CJY982990 CAC982990 BQG982990 BGK982990 AWO982990 AMS982990 ACW982990 TA982990 JE982990 K982904 WVQ917454 WLU917454 WBY917454 VSC917454 VIG917454 UYK917454 UOO917454 UES917454 TUW917454 TLA917454 TBE917454 SRI917454 SHM917454 RXQ917454 RNU917454 RDY917454 QUC917454 QKG917454 QAK917454 PQO917454 PGS917454 OWW917454 ONA917454 ODE917454 NTI917454 NJM917454 MZQ917454 MPU917454 MFY917454 LWC917454 LMG917454 LCK917454 KSO917454 KIS917454 JYW917454 JPA917454 JFE917454 IVI917454 ILM917454 IBQ917454 HRU917454 HHY917454 GYC917454 GOG917454 GEK917454 FUO917454 FKS917454 FAW917454 ERA917454 EHE917454 DXI917454 DNM917454 DDQ917454 CTU917454 CJY917454 CAC917454 BQG917454 BGK917454 AWO917454 AMS917454 ACW917454 TA917454 JE917454 K917368 WVQ851918 WLU851918 WBY851918 VSC851918 VIG851918 UYK851918 UOO851918 UES851918 TUW851918 TLA851918 TBE851918 SRI851918 SHM851918 RXQ851918 RNU851918 RDY851918 QUC851918 QKG851918 QAK851918 PQO851918 PGS851918 OWW851918 ONA851918 ODE851918 NTI851918 NJM851918 MZQ851918 MPU851918 MFY851918 LWC851918 LMG851918 LCK851918 KSO851918 KIS851918 JYW851918 JPA851918 JFE851918 IVI851918 ILM851918 IBQ851918 HRU851918 HHY851918 GYC851918 GOG851918 GEK851918 FUO851918 FKS851918 FAW851918 ERA851918 EHE851918 DXI851918 DNM851918 DDQ851918 CTU851918 CJY851918 CAC851918 BQG851918 BGK851918 AWO851918 AMS851918 ACW851918 TA851918 JE851918 K851832 WVQ786382 WLU786382 WBY786382 VSC786382 VIG786382 UYK786382 UOO786382 UES786382 TUW786382 TLA786382 TBE786382 SRI786382 SHM786382 RXQ786382 RNU786382 RDY786382 QUC786382 QKG786382 QAK786382 PQO786382 PGS786382 OWW786382 ONA786382 ODE786382 NTI786382 NJM786382 MZQ786382 MPU786382 MFY786382 LWC786382 LMG786382 LCK786382 KSO786382 KIS786382 JYW786382 JPA786382 JFE786382 IVI786382 ILM786382 IBQ786382 HRU786382 HHY786382 GYC786382 GOG786382 GEK786382 FUO786382 FKS786382 FAW786382 ERA786382 EHE786382 DXI786382 DNM786382 DDQ786382 CTU786382 CJY786382 CAC786382 BQG786382 BGK786382 AWO786382 AMS786382 ACW786382 TA786382 JE786382 K786296 WVQ720846 WLU720846 WBY720846 VSC720846 VIG720846 UYK720846 UOO720846 UES720846 TUW720846 TLA720846 TBE720846 SRI720846 SHM720846 RXQ720846 RNU720846 RDY720846 QUC720846 QKG720846 QAK720846 PQO720846 PGS720846 OWW720846 ONA720846 ODE720846 NTI720846 NJM720846 MZQ720846 MPU720846 MFY720846 LWC720846 LMG720846 LCK720846 KSO720846 KIS720846 JYW720846 JPA720846 JFE720846 IVI720846 ILM720846 IBQ720846 HRU720846 HHY720846 GYC720846 GOG720846 GEK720846 FUO720846 FKS720846 FAW720846 ERA720846 EHE720846 DXI720846 DNM720846 DDQ720846 CTU720846 CJY720846 CAC720846 BQG720846 BGK720846 AWO720846 AMS720846 ACW720846 TA720846 JE720846 K720760 WVQ655310 WLU655310 WBY655310 VSC655310 VIG655310 UYK655310 UOO655310 UES655310 TUW655310 TLA655310 TBE655310 SRI655310 SHM655310 RXQ655310 RNU655310 RDY655310 QUC655310 QKG655310 QAK655310 PQO655310 PGS655310 OWW655310 ONA655310 ODE655310 NTI655310 NJM655310 MZQ655310 MPU655310 MFY655310 LWC655310 LMG655310 LCK655310 KSO655310 KIS655310 JYW655310 JPA655310 JFE655310 IVI655310 ILM655310 IBQ655310 HRU655310 HHY655310 GYC655310 GOG655310 GEK655310 FUO655310 FKS655310 FAW655310 ERA655310 EHE655310 DXI655310 DNM655310 DDQ655310 CTU655310 CJY655310 CAC655310 BQG655310 BGK655310 AWO655310 AMS655310 ACW655310 TA655310 JE655310 K655224 WVQ589774 WLU589774 WBY589774 VSC589774 VIG589774 UYK589774 UOO589774 UES589774 TUW589774 TLA589774 TBE589774 SRI589774 SHM589774 RXQ589774 RNU589774 RDY589774 QUC589774 QKG589774 QAK589774 PQO589774 PGS589774 OWW589774 ONA589774 ODE589774 NTI589774 NJM589774 MZQ589774 MPU589774 MFY589774 LWC589774 LMG589774 LCK589774 KSO589774 KIS589774 JYW589774 JPA589774 JFE589774 IVI589774 ILM589774 IBQ589774 HRU589774 HHY589774 GYC589774 GOG589774 GEK589774 FUO589774 FKS589774 FAW589774 ERA589774 EHE589774 DXI589774 DNM589774 DDQ589774 CTU589774 CJY589774 CAC589774 BQG589774 BGK589774 AWO589774 AMS589774 ACW589774 TA589774 JE589774 K589688 WVQ524238 WLU524238 WBY524238 VSC524238 VIG524238 UYK524238 UOO524238 UES524238 TUW524238 TLA524238 TBE524238 SRI524238 SHM524238 RXQ524238 RNU524238 RDY524238 QUC524238 QKG524238 QAK524238 PQO524238 PGS524238 OWW524238 ONA524238 ODE524238 NTI524238 NJM524238 MZQ524238 MPU524238 MFY524238 LWC524238 LMG524238 LCK524238 KSO524238 KIS524238 JYW524238 JPA524238 JFE524238 IVI524238 ILM524238 IBQ524238 HRU524238 HHY524238 GYC524238 GOG524238 GEK524238 FUO524238 FKS524238 FAW524238 ERA524238 EHE524238 DXI524238 DNM524238 DDQ524238 CTU524238 CJY524238 CAC524238 BQG524238 BGK524238 AWO524238 AMS524238 ACW524238 TA524238 JE524238 K524152 WVQ458702 WLU458702 WBY458702 VSC458702 VIG458702 UYK458702 UOO458702 UES458702 TUW458702 TLA458702 TBE458702 SRI458702 SHM458702 RXQ458702 RNU458702 RDY458702 QUC458702 QKG458702 QAK458702 PQO458702 PGS458702 OWW458702 ONA458702 ODE458702 NTI458702 NJM458702 MZQ458702 MPU458702 MFY458702 LWC458702 LMG458702 LCK458702 KSO458702 KIS458702 JYW458702 JPA458702 JFE458702 IVI458702 ILM458702 IBQ458702 HRU458702 HHY458702 GYC458702 GOG458702 GEK458702 FUO458702 FKS458702 FAW458702 ERA458702 EHE458702 DXI458702 DNM458702 DDQ458702 CTU458702 CJY458702 CAC458702 BQG458702 BGK458702 AWO458702 AMS458702 ACW458702 TA458702 JE458702 K458616 WVQ393166 WLU393166 WBY393166 VSC393166 VIG393166 UYK393166 UOO393166 UES393166 TUW393166 TLA393166 TBE393166 SRI393166 SHM393166 RXQ393166 RNU393166 RDY393166 QUC393166 QKG393166 QAK393166 PQO393166 PGS393166 OWW393166 ONA393166 ODE393166 NTI393166 NJM393166 MZQ393166 MPU393166 MFY393166 LWC393166 LMG393166 LCK393166 KSO393166 KIS393166 JYW393166 JPA393166 JFE393166 IVI393166 ILM393166 IBQ393166 HRU393166 HHY393166 GYC393166 GOG393166 GEK393166 FUO393166 FKS393166 FAW393166 ERA393166 EHE393166 DXI393166 DNM393166 DDQ393166 CTU393166 CJY393166 CAC393166 BQG393166 BGK393166 AWO393166 AMS393166 ACW393166 TA393166 JE393166 K393080 WVQ327630 WLU327630 WBY327630 VSC327630 VIG327630 UYK327630 UOO327630 UES327630 TUW327630 TLA327630 TBE327630 SRI327630 SHM327630 RXQ327630 RNU327630 RDY327630 QUC327630 QKG327630 QAK327630 PQO327630 PGS327630 OWW327630 ONA327630 ODE327630 NTI327630 NJM327630 MZQ327630 MPU327630 MFY327630 LWC327630 LMG327630 LCK327630 KSO327630 KIS327630 JYW327630 JPA327630 JFE327630 IVI327630 ILM327630 IBQ327630 HRU327630 HHY327630 GYC327630 GOG327630 GEK327630 FUO327630 FKS327630 FAW327630 ERA327630 EHE327630 DXI327630 DNM327630 DDQ327630 CTU327630 CJY327630 CAC327630 BQG327630 BGK327630 AWO327630 AMS327630 ACW327630 TA327630 JE327630 K327544 WVQ262094 WLU262094 WBY262094 VSC262094 VIG262094 UYK262094 UOO262094 UES262094 TUW262094 TLA262094 TBE262094 SRI262094 SHM262094 RXQ262094 RNU262094 RDY262094 QUC262094 QKG262094 QAK262094 PQO262094 PGS262094 OWW262094 ONA262094 ODE262094 NTI262094 NJM262094 MZQ262094 MPU262094 MFY262094 LWC262094 LMG262094 LCK262094 KSO262094 KIS262094 JYW262094 JPA262094 JFE262094 IVI262094 ILM262094 IBQ262094 HRU262094 HHY262094 GYC262094 GOG262094 GEK262094 FUO262094 FKS262094 FAW262094 ERA262094 EHE262094 DXI262094 DNM262094 DDQ262094 CTU262094 CJY262094 CAC262094 BQG262094 BGK262094 AWO262094 AMS262094 ACW262094 TA262094 JE262094 K262008 WVQ196558 WLU196558 WBY196558 VSC196558 VIG196558 UYK196558 UOO196558 UES196558 TUW196558 TLA196558 TBE196558 SRI196558 SHM196558 RXQ196558 RNU196558 RDY196558 QUC196558 QKG196558 QAK196558 PQO196558 PGS196558 OWW196558 ONA196558 ODE196558 NTI196558 NJM196558 MZQ196558 MPU196558 MFY196558 LWC196558 LMG196558 LCK196558 KSO196558 KIS196558 JYW196558 JPA196558 JFE196558 IVI196558 ILM196558 IBQ196558 HRU196558 HHY196558 GYC196558 GOG196558 GEK196558 FUO196558 FKS196558 FAW196558 ERA196558 EHE196558 DXI196558 DNM196558 DDQ196558 CTU196558 CJY196558 CAC196558 BQG196558 BGK196558 AWO196558 AMS196558 ACW196558 TA196558 JE196558 K196472 WVQ131022 WLU131022 WBY131022 VSC131022 VIG131022 UYK131022 UOO131022 UES131022 TUW131022 TLA131022 TBE131022 SRI131022 SHM131022 RXQ131022 RNU131022 RDY131022 QUC131022 QKG131022 QAK131022 PQO131022 PGS131022 OWW131022 ONA131022 ODE131022 NTI131022 NJM131022 MZQ131022 MPU131022 MFY131022 LWC131022 LMG131022 LCK131022 KSO131022 KIS131022 JYW131022 JPA131022 JFE131022 IVI131022 ILM131022 IBQ131022 HRU131022 HHY131022 GYC131022 GOG131022 GEK131022 FUO131022 FKS131022 FAW131022 ERA131022 EHE131022 DXI131022 DNM131022 DDQ131022 CTU131022 CJY131022 CAC131022 BQG131022 BGK131022 AWO131022 AMS131022 ACW131022 TA131022 JE131022 K130936 WVQ65486 WLU65486 WBY65486 VSC65486 VIG65486 UYK65486 UOO65486 UES65486 TUW65486 TLA65486 TBE65486 SRI65486 SHM65486 RXQ65486 RNU65486 RDY65486 QUC65486 QKG65486 QAK65486 PQO65486 PGS65486 OWW65486 ONA65486 ODE65486 NTI65486 NJM65486 MZQ65486 MPU65486 MFY65486 LWC65486 LMG65486 LCK65486 KSO65486 KIS65486 JYW65486 JPA65486 JFE65486 IVI65486 ILM65486 IBQ65486 HRU65486 HHY65486 GYC65486 GOG65486 GEK65486 FUO65486 FKS65486 FAW65486 ERA65486 EHE65486 DXI65486 DNM65486 DDQ65486 CTU65486 CJY65486 CAC65486 BQG65486 BGK65486 AWO65486 AMS65486 ACW65486 TA65486 JE65486 WVQ5 WLU5 WBY5 VSC5 VIG5 UYK5 UOO5 UES5 TUW5 TLA5 TBE5 SRI5 SHM5 RXQ5 RNU5 RDY5 QUC5 QKG5 QAK5 PQO5 PGS5 OWW5 ONA5 ODE5 NTI5 NJM5 MZQ5 MPU5 MFY5 LWC5 LMG5 LCK5 KSO5 KIS5 JYW5 JPA5 JFE5 IVI5 ILM5 IBQ5 HRU5 HHY5 GYC5 GOG5 GEK5 FUO5 FKS5 FAW5 ERA5 EHE5 DXI5 DNM5 DDQ5 CTU5 CJY5 CAC5 BQG5 BGK5 AWO5 AMS5 ACW5 TA5 JE5 K11" xr:uid="{B6772307-20AE-4EF2-8AC7-8A68345A55CC}">
      <formula1>$M$11:$M$21</formula1>
    </dataValidation>
    <dataValidation type="list" allowBlank="1" showInputMessage="1" showErrorMessage="1" sqref="K10" xr:uid="{3C127279-B7BD-4192-B916-13237D430A4B}">
      <formula1>"2025, 2026, 2027"</formula1>
    </dataValidation>
    <dataValidation type="list" allowBlank="1" showInputMessage="1" showErrorMessage="1" sqref="K15" xr:uid="{5A176CFA-C096-47DC-972F-74C5A432D68B}">
      <formula1>$N$14:$N$49</formula1>
    </dataValidation>
  </dataValidations>
  <hyperlinks>
    <hyperlink ref="P8:S8" r:id="rId1" display="Posted Price" xr:uid="{07EEE1EB-3D17-4428-BAC0-00927099970D}"/>
  </hyperlinks>
  <printOptions horizontalCentered="1"/>
  <pageMargins left="0.25" right="0.25" top="0.75" bottom="0.75" header="0.3" footer="0.3"/>
  <pageSetup scale="49" orientation="landscape" horizontalDpi="4294967295" r:id="rId2"/>
  <rowBreaks count="3" manualBreakCount="3">
    <brk id="29" min="1" max="7" man="1"/>
    <brk id="79" min="1" max="7" man="1"/>
    <brk id="102" min="1"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B3DC1-306B-47DE-9CAB-7733856E26A4}">
  <dimension ref="B1:Z146"/>
  <sheetViews>
    <sheetView showGridLines="0" showRowColHeaders="0" zoomScaleNormal="100" workbookViewId="0">
      <selection activeCell="F64" sqref="F64"/>
    </sheetView>
  </sheetViews>
  <sheetFormatPr defaultRowHeight="12.75" x14ac:dyDescent="0.2"/>
  <cols>
    <col min="1" max="1" width="9.28515625" style="1"/>
    <col min="2" max="2" width="25.42578125" style="1" customWidth="1"/>
    <col min="3" max="3" width="35" style="1" customWidth="1"/>
    <col min="4" max="4" width="17.42578125" style="1" customWidth="1"/>
    <col min="5" max="5" width="17.28515625" style="1" customWidth="1"/>
    <col min="6" max="6" width="23.7109375" style="1" customWidth="1"/>
    <col min="7" max="7" width="25.42578125" style="1" customWidth="1"/>
    <col min="8" max="8" width="19" style="1" customWidth="1"/>
    <col min="9" max="9" width="6.5703125" style="1" customWidth="1"/>
    <col min="10" max="10" width="33.5703125" style="3" hidden="1" customWidth="1"/>
    <col min="11" max="11" width="20.42578125" style="3" hidden="1" customWidth="1"/>
    <col min="12" max="12" width="4.28515625" style="3" hidden="1" customWidth="1"/>
    <col min="13" max="13" width="22" style="1" hidden="1" customWidth="1"/>
    <col min="14" max="14" width="22.28515625" style="1" hidden="1" customWidth="1"/>
    <col min="15" max="15" width="4.28515625" style="1" hidden="1" customWidth="1"/>
    <col min="16" max="17" width="18.7109375" style="2" hidden="1" customWidth="1"/>
    <col min="18" max="18" width="20.42578125" style="2" hidden="1" customWidth="1"/>
    <col min="19" max="19" width="17.42578125" style="2" hidden="1" customWidth="1"/>
    <col min="20" max="20" width="4.28515625" style="1" hidden="1" customWidth="1"/>
    <col min="21" max="21" width="4" style="1" hidden="1" customWidth="1"/>
    <col min="22" max="22" width="13.7109375" style="1" customWidth="1"/>
    <col min="23" max="51" width="9.28515625" style="1" customWidth="1"/>
    <col min="52" max="255" width="9.28515625" style="1"/>
    <col min="256" max="256" width="25.42578125" style="1" customWidth="1"/>
    <col min="257" max="257" width="32.7109375" style="1" customWidth="1"/>
    <col min="258" max="258" width="17.42578125" style="1" customWidth="1"/>
    <col min="259" max="259" width="17.28515625" style="1" customWidth="1"/>
    <col min="260" max="260" width="23.7109375" style="1" customWidth="1"/>
    <col min="261" max="261" width="25.42578125" style="1" customWidth="1"/>
    <col min="262" max="262" width="19" style="1" customWidth="1"/>
    <col min="263" max="263" width="6.5703125" style="1" customWidth="1"/>
    <col min="264" max="279" width="0" style="1" hidden="1" customWidth="1"/>
    <col min="280" max="511" width="9.28515625" style="1"/>
    <col min="512" max="512" width="25.42578125" style="1" customWidth="1"/>
    <col min="513" max="513" width="32.7109375" style="1" customWidth="1"/>
    <col min="514" max="514" width="17.42578125" style="1" customWidth="1"/>
    <col min="515" max="515" width="17.28515625" style="1" customWidth="1"/>
    <col min="516" max="516" width="23.7109375" style="1" customWidth="1"/>
    <col min="517" max="517" width="25.42578125" style="1" customWidth="1"/>
    <col min="518" max="518" width="19" style="1" customWidth="1"/>
    <col min="519" max="519" width="6.5703125" style="1" customWidth="1"/>
    <col min="520" max="535" width="0" style="1" hidden="1" customWidth="1"/>
    <col min="536" max="767" width="9.28515625" style="1"/>
    <col min="768" max="768" width="25.42578125" style="1" customWidth="1"/>
    <col min="769" max="769" width="32.7109375" style="1" customWidth="1"/>
    <col min="770" max="770" width="17.42578125" style="1" customWidth="1"/>
    <col min="771" max="771" width="17.28515625" style="1" customWidth="1"/>
    <col min="772" max="772" width="23.7109375" style="1" customWidth="1"/>
    <col min="773" max="773" width="25.42578125" style="1" customWidth="1"/>
    <col min="774" max="774" width="19" style="1" customWidth="1"/>
    <col min="775" max="775" width="6.5703125" style="1" customWidth="1"/>
    <col min="776" max="791" width="0" style="1" hidden="1" customWidth="1"/>
    <col min="792" max="1023" width="9.28515625" style="1"/>
    <col min="1024" max="1024" width="25.42578125" style="1" customWidth="1"/>
    <col min="1025" max="1025" width="32.7109375" style="1" customWidth="1"/>
    <col min="1026" max="1026" width="17.42578125" style="1" customWidth="1"/>
    <col min="1027" max="1027" width="17.28515625" style="1" customWidth="1"/>
    <col min="1028" max="1028" width="23.7109375" style="1" customWidth="1"/>
    <col min="1029" max="1029" width="25.42578125" style="1" customWidth="1"/>
    <col min="1030" max="1030" width="19" style="1" customWidth="1"/>
    <col min="1031" max="1031" width="6.5703125" style="1" customWidth="1"/>
    <col min="1032" max="1047" width="0" style="1" hidden="1" customWidth="1"/>
    <col min="1048" max="1279" width="9.28515625" style="1"/>
    <col min="1280" max="1280" width="25.42578125" style="1" customWidth="1"/>
    <col min="1281" max="1281" width="32.7109375" style="1" customWidth="1"/>
    <col min="1282" max="1282" width="17.42578125" style="1" customWidth="1"/>
    <col min="1283" max="1283" width="17.28515625" style="1" customWidth="1"/>
    <col min="1284" max="1284" width="23.7109375" style="1" customWidth="1"/>
    <col min="1285" max="1285" width="25.42578125" style="1" customWidth="1"/>
    <col min="1286" max="1286" width="19" style="1" customWidth="1"/>
    <col min="1287" max="1287" width="6.5703125" style="1" customWidth="1"/>
    <col min="1288" max="1303" width="0" style="1" hidden="1" customWidth="1"/>
    <col min="1304" max="1535" width="9.28515625" style="1"/>
    <col min="1536" max="1536" width="25.42578125" style="1" customWidth="1"/>
    <col min="1537" max="1537" width="32.7109375" style="1" customWidth="1"/>
    <col min="1538" max="1538" width="17.42578125" style="1" customWidth="1"/>
    <col min="1539" max="1539" width="17.28515625" style="1" customWidth="1"/>
    <col min="1540" max="1540" width="23.7109375" style="1" customWidth="1"/>
    <col min="1541" max="1541" width="25.42578125" style="1" customWidth="1"/>
    <col min="1542" max="1542" width="19" style="1" customWidth="1"/>
    <col min="1543" max="1543" width="6.5703125" style="1" customWidth="1"/>
    <col min="1544" max="1559" width="0" style="1" hidden="1" customWidth="1"/>
    <col min="1560" max="1791" width="9.28515625" style="1"/>
    <col min="1792" max="1792" width="25.42578125" style="1" customWidth="1"/>
    <col min="1793" max="1793" width="32.7109375" style="1" customWidth="1"/>
    <col min="1794" max="1794" width="17.42578125" style="1" customWidth="1"/>
    <col min="1795" max="1795" width="17.28515625" style="1" customWidth="1"/>
    <col min="1796" max="1796" width="23.7109375" style="1" customWidth="1"/>
    <col min="1797" max="1797" width="25.42578125" style="1" customWidth="1"/>
    <col min="1798" max="1798" width="19" style="1" customWidth="1"/>
    <col min="1799" max="1799" width="6.5703125" style="1" customWidth="1"/>
    <col min="1800" max="1815" width="0" style="1" hidden="1" customWidth="1"/>
    <col min="1816" max="2047" width="9.28515625" style="1"/>
    <col min="2048" max="2048" width="25.42578125" style="1" customWidth="1"/>
    <col min="2049" max="2049" width="32.7109375" style="1" customWidth="1"/>
    <col min="2050" max="2050" width="17.42578125" style="1" customWidth="1"/>
    <col min="2051" max="2051" width="17.28515625" style="1" customWidth="1"/>
    <col min="2052" max="2052" width="23.7109375" style="1" customWidth="1"/>
    <col min="2053" max="2053" width="25.42578125" style="1" customWidth="1"/>
    <col min="2054" max="2054" width="19" style="1" customWidth="1"/>
    <col min="2055" max="2055" width="6.5703125" style="1" customWidth="1"/>
    <col min="2056" max="2071" width="0" style="1" hidden="1" customWidth="1"/>
    <col min="2072" max="2303" width="9.28515625" style="1"/>
    <col min="2304" max="2304" width="25.42578125" style="1" customWidth="1"/>
    <col min="2305" max="2305" width="32.7109375" style="1" customWidth="1"/>
    <col min="2306" max="2306" width="17.42578125" style="1" customWidth="1"/>
    <col min="2307" max="2307" width="17.28515625" style="1" customWidth="1"/>
    <col min="2308" max="2308" width="23.7109375" style="1" customWidth="1"/>
    <col min="2309" max="2309" width="25.42578125" style="1" customWidth="1"/>
    <col min="2310" max="2310" width="19" style="1" customWidth="1"/>
    <col min="2311" max="2311" width="6.5703125" style="1" customWidth="1"/>
    <col min="2312" max="2327" width="0" style="1" hidden="1" customWidth="1"/>
    <col min="2328" max="2559" width="9.28515625" style="1"/>
    <col min="2560" max="2560" width="25.42578125" style="1" customWidth="1"/>
    <col min="2561" max="2561" width="32.7109375" style="1" customWidth="1"/>
    <col min="2562" max="2562" width="17.42578125" style="1" customWidth="1"/>
    <col min="2563" max="2563" width="17.28515625" style="1" customWidth="1"/>
    <col min="2564" max="2564" width="23.7109375" style="1" customWidth="1"/>
    <col min="2565" max="2565" width="25.42578125" style="1" customWidth="1"/>
    <col min="2566" max="2566" width="19" style="1" customWidth="1"/>
    <col min="2567" max="2567" width="6.5703125" style="1" customWidth="1"/>
    <col min="2568" max="2583" width="0" style="1" hidden="1" customWidth="1"/>
    <col min="2584" max="2815" width="9.28515625" style="1"/>
    <col min="2816" max="2816" width="25.42578125" style="1" customWidth="1"/>
    <col min="2817" max="2817" width="32.7109375" style="1" customWidth="1"/>
    <col min="2818" max="2818" width="17.42578125" style="1" customWidth="1"/>
    <col min="2819" max="2819" width="17.28515625" style="1" customWidth="1"/>
    <col min="2820" max="2820" width="23.7109375" style="1" customWidth="1"/>
    <col min="2821" max="2821" width="25.42578125" style="1" customWidth="1"/>
    <col min="2822" max="2822" width="19" style="1" customWidth="1"/>
    <col min="2823" max="2823" width="6.5703125" style="1" customWidth="1"/>
    <col min="2824" max="2839" width="0" style="1" hidden="1" customWidth="1"/>
    <col min="2840" max="3071" width="9.28515625" style="1"/>
    <col min="3072" max="3072" width="25.42578125" style="1" customWidth="1"/>
    <col min="3073" max="3073" width="32.7109375" style="1" customWidth="1"/>
    <col min="3074" max="3074" width="17.42578125" style="1" customWidth="1"/>
    <col min="3075" max="3075" width="17.28515625" style="1" customWidth="1"/>
    <col min="3076" max="3076" width="23.7109375" style="1" customWidth="1"/>
    <col min="3077" max="3077" width="25.42578125" style="1" customWidth="1"/>
    <col min="3078" max="3078" width="19" style="1" customWidth="1"/>
    <col min="3079" max="3079" width="6.5703125" style="1" customWidth="1"/>
    <col min="3080" max="3095" width="0" style="1" hidden="1" customWidth="1"/>
    <col min="3096" max="3327" width="9.28515625" style="1"/>
    <col min="3328" max="3328" width="25.42578125" style="1" customWidth="1"/>
    <col min="3329" max="3329" width="32.7109375" style="1" customWidth="1"/>
    <col min="3330" max="3330" width="17.42578125" style="1" customWidth="1"/>
    <col min="3331" max="3331" width="17.28515625" style="1" customWidth="1"/>
    <col min="3332" max="3332" width="23.7109375" style="1" customWidth="1"/>
    <col min="3333" max="3333" width="25.42578125" style="1" customWidth="1"/>
    <col min="3334" max="3334" width="19" style="1" customWidth="1"/>
    <col min="3335" max="3335" width="6.5703125" style="1" customWidth="1"/>
    <col min="3336" max="3351" width="0" style="1" hidden="1" customWidth="1"/>
    <col min="3352" max="3583" width="9.28515625" style="1"/>
    <col min="3584" max="3584" width="25.42578125" style="1" customWidth="1"/>
    <col min="3585" max="3585" width="32.7109375" style="1" customWidth="1"/>
    <col min="3586" max="3586" width="17.42578125" style="1" customWidth="1"/>
    <col min="3587" max="3587" width="17.28515625" style="1" customWidth="1"/>
    <col min="3588" max="3588" width="23.7109375" style="1" customWidth="1"/>
    <col min="3589" max="3589" width="25.42578125" style="1" customWidth="1"/>
    <col min="3590" max="3590" width="19" style="1" customWidth="1"/>
    <col min="3591" max="3591" width="6.5703125" style="1" customWidth="1"/>
    <col min="3592" max="3607" width="0" style="1" hidden="1" customWidth="1"/>
    <col min="3608" max="3839" width="9.28515625" style="1"/>
    <col min="3840" max="3840" width="25.42578125" style="1" customWidth="1"/>
    <col min="3841" max="3841" width="32.7109375" style="1" customWidth="1"/>
    <col min="3842" max="3842" width="17.42578125" style="1" customWidth="1"/>
    <col min="3843" max="3843" width="17.28515625" style="1" customWidth="1"/>
    <col min="3844" max="3844" width="23.7109375" style="1" customWidth="1"/>
    <col min="3845" max="3845" width="25.42578125" style="1" customWidth="1"/>
    <col min="3846" max="3846" width="19" style="1" customWidth="1"/>
    <col min="3847" max="3847" width="6.5703125" style="1" customWidth="1"/>
    <col min="3848" max="3863" width="0" style="1" hidden="1" customWidth="1"/>
    <col min="3864" max="4095" width="9.28515625" style="1"/>
    <col min="4096" max="4096" width="25.42578125" style="1" customWidth="1"/>
    <col min="4097" max="4097" width="32.7109375" style="1" customWidth="1"/>
    <col min="4098" max="4098" width="17.42578125" style="1" customWidth="1"/>
    <col min="4099" max="4099" width="17.28515625" style="1" customWidth="1"/>
    <col min="4100" max="4100" width="23.7109375" style="1" customWidth="1"/>
    <col min="4101" max="4101" width="25.42578125" style="1" customWidth="1"/>
    <col min="4102" max="4102" width="19" style="1" customWidth="1"/>
    <col min="4103" max="4103" width="6.5703125" style="1" customWidth="1"/>
    <col min="4104" max="4119" width="0" style="1" hidden="1" customWidth="1"/>
    <col min="4120" max="4351" width="9.28515625" style="1"/>
    <col min="4352" max="4352" width="25.42578125" style="1" customWidth="1"/>
    <col min="4353" max="4353" width="32.7109375" style="1" customWidth="1"/>
    <col min="4354" max="4354" width="17.42578125" style="1" customWidth="1"/>
    <col min="4355" max="4355" width="17.28515625" style="1" customWidth="1"/>
    <col min="4356" max="4356" width="23.7109375" style="1" customWidth="1"/>
    <col min="4357" max="4357" width="25.42578125" style="1" customWidth="1"/>
    <col min="4358" max="4358" width="19" style="1" customWidth="1"/>
    <col min="4359" max="4359" width="6.5703125" style="1" customWidth="1"/>
    <col min="4360" max="4375" width="0" style="1" hidden="1" customWidth="1"/>
    <col min="4376" max="4607" width="9.28515625" style="1"/>
    <col min="4608" max="4608" width="25.42578125" style="1" customWidth="1"/>
    <col min="4609" max="4609" width="32.7109375" style="1" customWidth="1"/>
    <col min="4610" max="4610" width="17.42578125" style="1" customWidth="1"/>
    <col min="4611" max="4611" width="17.28515625" style="1" customWidth="1"/>
    <col min="4612" max="4612" width="23.7109375" style="1" customWidth="1"/>
    <col min="4613" max="4613" width="25.42578125" style="1" customWidth="1"/>
    <col min="4614" max="4614" width="19" style="1" customWidth="1"/>
    <col min="4615" max="4615" width="6.5703125" style="1" customWidth="1"/>
    <col min="4616" max="4631" width="0" style="1" hidden="1" customWidth="1"/>
    <col min="4632" max="4863" width="9.28515625" style="1"/>
    <col min="4864" max="4864" width="25.42578125" style="1" customWidth="1"/>
    <col min="4865" max="4865" width="32.7109375" style="1" customWidth="1"/>
    <col min="4866" max="4866" width="17.42578125" style="1" customWidth="1"/>
    <col min="4867" max="4867" width="17.28515625" style="1" customWidth="1"/>
    <col min="4868" max="4868" width="23.7109375" style="1" customWidth="1"/>
    <col min="4869" max="4869" width="25.42578125" style="1" customWidth="1"/>
    <col min="4870" max="4870" width="19" style="1" customWidth="1"/>
    <col min="4871" max="4871" width="6.5703125" style="1" customWidth="1"/>
    <col min="4872" max="4887" width="0" style="1" hidden="1" customWidth="1"/>
    <col min="4888" max="5119" width="9.28515625" style="1"/>
    <col min="5120" max="5120" width="25.42578125" style="1" customWidth="1"/>
    <col min="5121" max="5121" width="32.7109375" style="1" customWidth="1"/>
    <col min="5122" max="5122" width="17.42578125" style="1" customWidth="1"/>
    <col min="5123" max="5123" width="17.28515625" style="1" customWidth="1"/>
    <col min="5124" max="5124" width="23.7109375" style="1" customWidth="1"/>
    <col min="5125" max="5125" width="25.42578125" style="1" customWidth="1"/>
    <col min="5126" max="5126" width="19" style="1" customWidth="1"/>
    <col min="5127" max="5127" width="6.5703125" style="1" customWidth="1"/>
    <col min="5128" max="5143" width="0" style="1" hidden="1" customWidth="1"/>
    <col min="5144" max="5375" width="9.28515625" style="1"/>
    <col min="5376" max="5376" width="25.42578125" style="1" customWidth="1"/>
    <col min="5377" max="5377" width="32.7109375" style="1" customWidth="1"/>
    <col min="5378" max="5378" width="17.42578125" style="1" customWidth="1"/>
    <col min="5379" max="5379" width="17.28515625" style="1" customWidth="1"/>
    <col min="5380" max="5380" width="23.7109375" style="1" customWidth="1"/>
    <col min="5381" max="5381" width="25.42578125" style="1" customWidth="1"/>
    <col min="5382" max="5382" width="19" style="1" customWidth="1"/>
    <col min="5383" max="5383" width="6.5703125" style="1" customWidth="1"/>
    <col min="5384" max="5399" width="0" style="1" hidden="1" customWidth="1"/>
    <col min="5400" max="5631" width="9.28515625" style="1"/>
    <col min="5632" max="5632" width="25.42578125" style="1" customWidth="1"/>
    <col min="5633" max="5633" width="32.7109375" style="1" customWidth="1"/>
    <col min="5634" max="5634" width="17.42578125" style="1" customWidth="1"/>
    <col min="5635" max="5635" width="17.28515625" style="1" customWidth="1"/>
    <col min="5636" max="5636" width="23.7109375" style="1" customWidth="1"/>
    <col min="5637" max="5637" width="25.42578125" style="1" customWidth="1"/>
    <col min="5638" max="5638" width="19" style="1" customWidth="1"/>
    <col min="5639" max="5639" width="6.5703125" style="1" customWidth="1"/>
    <col min="5640" max="5655" width="0" style="1" hidden="1" customWidth="1"/>
    <col min="5656" max="5887" width="9.28515625" style="1"/>
    <col min="5888" max="5888" width="25.42578125" style="1" customWidth="1"/>
    <col min="5889" max="5889" width="32.7109375" style="1" customWidth="1"/>
    <col min="5890" max="5890" width="17.42578125" style="1" customWidth="1"/>
    <col min="5891" max="5891" width="17.28515625" style="1" customWidth="1"/>
    <col min="5892" max="5892" width="23.7109375" style="1" customWidth="1"/>
    <col min="5893" max="5893" width="25.42578125" style="1" customWidth="1"/>
    <col min="5894" max="5894" width="19" style="1" customWidth="1"/>
    <col min="5895" max="5895" width="6.5703125" style="1" customWidth="1"/>
    <col min="5896" max="5911" width="0" style="1" hidden="1" customWidth="1"/>
    <col min="5912" max="6143" width="9.28515625" style="1"/>
    <col min="6144" max="6144" width="25.42578125" style="1" customWidth="1"/>
    <col min="6145" max="6145" width="32.7109375" style="1" customWidth="1"/>
    <col min="6146" max="6146" width="17.42578125" style="1" customWidth="1"/>
    <col min="6147" max="6147" width="17.28515625" style="1" customWidth="1"/>
    <col min="6148" max="6148" width="23.7109375" style="1" customWidth="1"/>
    <col min="6149" max="6149" width="25.42578125" style="1" customWidth="1"/>
    <col min="6150" max="6150" width="19" style="1" customWidth="1"/>
    <col min="6151" max="6151" width="6.5703125" style="1" customWidth="1"/>
    <col min="6152" max="6167" width="0" style="1" hidden="1" customWidth="1"/>
    <col min="6168" max="6399" width="9.28515625" style="1"/>
    <col min="6400" max="6400" width="25.42578125" style="1" customWidth="1"/>
    <col min="6401" max="6401" width="32.7109375" style="1" customWidth="1"/>
    <col min="6402" max="6402" width="17.42578125" style="1" customWidth="1"/>
    <col min="6403" max="6403" width="17.28515625" style="1" customWidth="1"/>
    <col min="6404" max="6404" width="23.7109375" style="1" customWidth="1"/>
    <col min="6405" max="6405" width="25.42578125" style="1" customWidth="1"/>
    <col min="6406" max="6406" width="19" style="1" customWidth="1"/>
    <col min="6407" max="6407" width="6.5703125" style="1" customWidth="1"/>
    <col min="6408" max="6423" width="0" style="1" hidden="1" customWidth="1"/>
    <col min="6424" max="6655" width="9.28515625" style="1"/>
    <col min="6656" max="6656" width="25.42578125" style="1" customWidth="1"/>
    <col min="6657" max="6657" width="32.7109375" style="1" customWidth="1"/>
    <col min="6658" max="6658" width="17.42578125" style="1" customWidth="1"/>
    <col min="6659" max="6659" width="17.28515625" style="1" customWidth="1"/>
    <col min="6660" max="6660" width="23.7109375" style="1" customWidth="1"/>
    <col min="6661" max="6661" width="25.42578125" style="1" customWidth="1"/>
    <col min="6662" max="6662" width="19" style="1" customWidth="1"/>
    <col min="6663" max="6663" width="6.5703125" style="1" customWidth="1"/>
    <col min="6664" max="6679" width="0" style="1" hidden="1" customWidth="1"/>
    <col min="6680" max="6911" width="9.28515625" style="1"/>
    <col min="6912" max="6912" width="25.42578125" style="1" customWidth="1"/>
    <col min="6913" max="6913" width="32.7109375" style="1" customWidth="1"/>
    <col min="6914" max="6914" width="17.42578125" style="1" customWidth="1"/>
    <col min="6915" max="6915" width="17.28515625" style="1" customWidth="1"/>
    <col min="6916" max="6916" width="23.7109375" style="1" customWidth="1"/>
    <col min="6917" max="6917" width="25.42578125" style="1" customWidth="1"/>
    <col min="6918" max="6918" width="19" style="1" customWidth="1"/>
    <col min="6919" max="6919" width="6.5703125" style="1" customWidth="1"/>
    <col min="6920" max="6935" width="0" style="1" hidden="1" customWidth="1"/>
    <col min="6936" max="7167" width="9.28515625" style="1"/>
    <col min="7168" max="7168" width="25.42578125" style="1" customWidth="1"/>
    <col min="7169" max="7169" width="32.7109375" style="1" customWidth="1"/>
    <col min="7170" max="7170" width="17.42578125" style="1" customWidth="1"/>
    <col min="7171" max="7171" width="17.28515625" style="1" customWidth="1"/>
    <col min="7172" max="7172" width="23.7109375" style="1" customWidth="1"/>
    <col min="7173" max="7173" width="25.42578125" style="1" customWidth="1"/>
    <col min="7174" max="7174" width="19" style="1" customWidth="1"/>
    <col min="7175" max="7175" width="6.5703125" style="1" customWidth="1"/>
    <col min="7176" max="7191" width="0" style="1" hidden="1" customWidth="1"/>
    <col min="7192" max="7423" width="9.28515625" style="1"/>
    <col min="7424" max="7424" width="25.42578125" style="1" customWidth="1"/>
    <col min="7425" max="7425" width="32.7109375" style="1" customWidth="1"/>
    <col min="7426" max="7426" width="17.42578125" style="1" customWidth="1"/>
    <col min="7427" max="7427" width="17.28515625" style="1" customWidth="1"/>
    <col min="7428" max="7428" width="23.7109375" style="1" customWidth="1"/>
    <col min="7429" max="7429" width="25.42578125" style="1" customWidth="1"/>
    <col min="7430" max="7430" width="19" style="1" customWidth="1"/>
    <col min="7431" max="7431" width="6.5703125" style="1" customWidth="1"/>
    <col min="7432" max="7447" width="0" style="1" hidden="1" customWidth="1"/>
    <col min="7448" max="7679" width="9.28515625" style="1"/>
    <col min="7680" max="7680" width="25.42578125" style="1" customWidth="1"/>
    <col min="7681" max="7681" width="32.7109375" style="1" customWidth="1"/>
    <col min="7682" max="7682" width="17.42578125" style="1" customWidth="1"/>
    <col min="7683" max="7683" width="17.28515625" style="1" customWidth="1"/>
    <col min="7684" max="7684" width="23.7109375" style="1" customWidth="1"/>
    <col min="7685" max="7685" width="25.42578125" style="1" customWidth="1"/>
    <col min="7686" max="7686" width="19" style="1" customWidth="1"/>
    <col min="7687" max="7687" width="6.5703125" style="1" customWidth="1"/>
    <col min="7688" max="7703" width="0" style="1" hidden="1" customWidth="1"/>
    <col min="7704" max="7935" width="9.28515625" style="1"/>
    <col min="7936" max="7936" width="25.42578125" style="1" customWidth="1"/>
    <col min="7937" max="7937" width="32.7109375" style="1" customWidth="1"/>
    <col min="7938" max="7938" width="17.42578125" style="1" customWidth="1"/>
    <col min="7939" max="7939" width="17.28515625" style="1" customWidth="1"/>
    <col min="7940" max="7940" width="23.7109375" style="1" customWidth="1"/>
    <col min="7941" max="7941" width="25.42578125" style="1" customWidth="1"/>
    <col min="7942" max="7942" width="19" style="1" customWidth="1"/>
    <col min="7943" max="7943" width="6.5703125" style="1" customWidth="1"/>
    <col min="7944" max="7959" width="0" style="1" hidden="1" customWidth="1"/>
    <col min="7960" max="8191" width="9.28515625" style="1"/>
    <col min="8192" max="8192" width="25.42578125" style="1" customWidth="1"/>
    <col min="8193" max="8193" width="32.7109375" style="1" customWidth="1"/>
    <col min="8194" max="8194" width="17.42578125" style="1" customWidth="1"/>
    <col min="8195" max="8195" width="17.28515625" style="1" customWidth="1"/>
    <col min="8196" max="8196" width="23.7109375" style="1" customWidth="1"/>
    <col min="8197" max="8197" width="25.42578125" style="1" customWidth="1"/>
    <col min="8198" max="8198" width="19" style="1" customWidth="1"/>
    <col min="8199" max="8199" width="6.5703125" style="1" customWidth="1"/>
    <col min="8200" max="8215" width="0" style="1" hidden="1" customWidth="1"/>
    <col min="8216" max="8447" width="9.28515625" style="1"/>
    <col min="8448" max="8448" width="25.42578125" style="1" customWidth="1"/>
    <col min="8449" max="8449" width="32.7109375" style="1" customWidth="1"/>
    <col min="8450" max="8450" width="17.42578125" style="1" customWidth="1"/>
    <col min="8451" max="8451" width="17.28515625" style="1" customWidth="1"/>
    <col min="8452" max="8452" width="23.7109375" style="1" customWidth="1"/>
    <col min="8453" max="8453" width="25.42578125" style="1" customWidth="1"/>
    <col min="8454" max="8454" width="19" style="1" customWidth="1"/>
    <col min="8455" max="8455" width="6.5703125" style="1" customWidth="1"/>
    <col min="8456" max="8471" width="0" style="1" hidden="1" customWidth="1"/>
    <col min="8472" max="8703" width="9.28515625" style="1"/>
    <col min="8704" max="8704" width="25.42578125" style="1" customWidth="1"/>
    <col min="8705" max="8705" width="32.7109375" style="1" customWidth="1"/>
    <col min="8706" max="8706" width="17.42578125" style="1" customWidth="1"/>
    <col min="8707" max="8707" width="17.28515625" style="1" customWidth="1"/>
    <col min="8708" max="8708" width="23.7109375" style="1" customWidth="1"/>
    <col min="8709" max="8709" width="25.42578125" style="1" customWidth="1"/>
    <col min="8710" max="8710" width="19" style="1" customWidth="1"/>
    <col min="8711" max="8711" width="6.5703125" style="1" customWidth="1"/>
    <col min="8712" max="8727" width="0" style="1" hidden="1" customWidth="1"/>
    <col min="8728" max="8959" width="9.28515625" style="1"/>
    <col min="8960" max="8960" width="25.42578125" style="1" customWidth="1"/>
    <col min="8961" max="8961" width="32.7109375" style="1" customWidth="1"/>
    <col min="8962" max="8962" width="17.42578125" style="1" customWidth="1"/>
    <col min="8963" max="8963" width="17.28515625" style="1" customWidth="1"/>
    <col min="8964" max="8964" width="23.7109375" style="1" customWidth="1"/>
    <col min="8965" max="8965" width="25.42578125" style="1" customWidth="1"/>
    <col min="8966" max="8966" width="19" style="1" customWidth="1"/>
    <col min="8967" max="8967" width="6.5703125" style="1" customWidth="1"/>
    <col min="8968" max="8983" width="0" style="1" hidden="1" customWidth="1"/>
    <col min="8984" max="9215" width="9.28515625" style="1"/>
    <col min="9216" max="9216" width="25.42578125" style="1" customWidth="1"/>
    <col min="9217" max="9217" width="32.7109375" style="1" customWidth="1"/>
    <col min="9218" max="9218" width="17.42578125" style="1" customWidth="1"/>
    <col min="9219" max="9219" width="17.28515625" style="1" customWidth="1"/>
    <col min="9220" max="9220" width="23.7109375" style="1" customWidth="1"/>
    <col min="9221" max="9221" width="25.42578125" style="1" customWidth="1"/>
    <col min="9222" max="9222" width="19" style="1" customWidth="1"/>
    <col min="9223" max="9223" width="6.5703125" style="1" customWidth="1"/>
    <col min="9224" max="9239" width="0" style="1" hidden="1" customWidth="1"/>
    <col min="9240" max="9471" width="9.28515625" style="1"/>
    <col min="9472" max="9472" width="25.42578125" style="1" customWidth="1"/>
    <col min="9473" max="9473" width="32.7109375" style="1" customWidth="1"/>
    <col min="9474" max="9474" width="17.42578125" style="1" customWidth="1"/>
    <col min="9475" max="9475" width="17.28515625" style="1" customWidth="1"/>
    <col min="9476" max="9476" width="23.7109375" style="1" customWidth="1"/>
    <col min="9477" max="9477" width="25.42578125" style="1" customWidth="1"/>
    <col min="9478" max="9478" width="19" style="1" customWidth="1"/>
    <col min="9479" max="9479" width="6.5703125" style="1" customWidth="1"/>
    <col min="9480" max="9495" width="0" style="1" hidden="1" customWidth="1"/>
    <col min="9496" max="9727" width="9.28515625" style="1"/>
    <col min="9728" max="9728" width="25.42578125" style="1" customWidth="1"/>
    <col min="9729" max="9729" width="32.7109375" style="1" customWidth="1"/>
    <col min="9730" max="9730" width="17.42578125" style="1" customWidth="1"/>
    <col min="9731" max="9731" width="17.28515625" style="1" customWidth="1"/>
    <col min="9732" max="9732" width="23.7109375" style="1" customWidth="1"/>
    <col min="9733" max="9733" width="25.42578125" style="1" customWidth="1"/>
    <col min="9734" max="9734" width="19" style="1" customWidth="1"/>
    <col min="9735" max="9735" width="6.5703125" style="1" customWidth="1"/>
    <col min="9736" max="9751" width="0" style="1" hidden="1" customWidth="1"/>
    <col min="9752" max="9983" width="9.28515625" style="1"/>
    <col min="9984" max="9984" width="25.42578125" style="1" customWidth="1"/>
    <col min="9985" max="9985" width="32.7109375" style="1" customWidth="1"/>
    <col min="9986" max="9986" width="17.42578125" style="1" customWidth="1"/>
    <col min="9987" max="9987" width="17.28515625" style="1" customWidth="1"/>
    <col min="9988" max="9988" width="23.7109375" style="1" customWidth="1"/>
    <col min="9989" max="9989" width="25.42578125" style="1" customWidth="1"/>
    <col min="9990" max="9990" width="19" style="1" customWidth="1"/>
    <col min="9991" max="9991" width="6.5703125" style="1" customWidth="1"/>
    <col min="9992" max="10007" width="0" style="1" hidden="1" customWidth="1"/>
    <col min="10008" max="10239" width="9.28515625" style="1"/>
    <col min="10240" max="10240" width="25.42578125" style="1" customWidth="1"/>
    <col min="10241" max="10241" width="32.7109375" style="1" customWidth="1"/>
    <col min="10242" max="10242" width="17.42578125" style="1" customWidth="1"/>
    <col min="10243" max="10243" width="17.28515625" style="1" customWidth="1"/>
    <col min="10244" max="10244" width="23.7109375" style="1" customWidth="1"/>
    <col min="10245" max="10245" width="25.42578125" style="1" customWidth="1"/>
    <col min="10246" max="10246" width="19" style="1" customWidth="1"/>
    <col min="10247" max="10247" width="6.5703125" style="1" customWidth="1"/>
    <col min="10248" max="10263" width="0" style="1" hidden="1" customWidth="1"/>
    <col min="10264" max="10495" width="9.28515625" style="1"/>
    <col min="10496" max="10496" width="25.42578125" style="1" customWidth="1"/>
    <col min="10497" max="10497" width="32.7109375" style="1" customWidth="1"/>
    <col min="10498" max="10498" width="17.42578125" style="1" customWidth="1"/>
    <col min="10499" max="10499" width="17.28515625" style="1" customWidth="1"/>
    <col min="10500" max="10500" width="23.7109375" style="1" customWidth="1"/>
    <col min="10501" max="10501" width="25.42578125" style="1" customWidth="1"/>
    <col min="10502" max="10502" width="19" style="1" customWidth="1"/>
    <col min="10503" max="10503" width="6.5703125" style="1" customWidth="1"/>
    <col min="10504" max="10519" width="0" style="1" hidden="1" customWidth="1"/>
    <col min="10520" max="10751" width="9.28515625" style="1"/>
    <col min="10752" max="10752" width="25.42578125" style="1" customWidth="1"/>
    <col min="10753" max="10753" width="32.7109375" style="1" customWidth="1"/>
    <col min="10754" max="10754" width="17.42578125" style="1" customWidth="1"/>
    <col min="10755" max="10755" width="17.28515625" style="1" customWidth="1"/>
    <col min="10756" max="10756" width="23.7109375" style="1" customWidth="1"/>
    <col min="10757" max="10757" width="25.42578125" style="1" customWidth="1"/>
    <col min="10758" max="10758" width="19" style="1" customWidth="1"/>
    <col min="10759" max="10759" width="6.5703125" style="1" customWidth="1"/>
    <col min="10760" max="10775" width="0" style="1" hidden="1" customWidth="1"/>
    <col min="10776" max="11007" width="9.28515625" style="1"/>
    <col min="11008" max="11008" width="25.42578125" style="1" customWidth="1"/>
    <col min="11009" max="11009" width="32.7109375" style="1" customWidth="1"/>
    <col min="11010" max="11010" width="17.42578125" style="1" customWidth="1"/>
    <col min="11011" max="11011" width="17.28515625" style="1" customWidth="1"/>
    <col min="11012" max="11012" width="23.7109375" style="1" customWidth="1"/>
    <col min="11013" max="11013" width="25.42578125" style="1" customWidth="1"/>
    <col min="11014" max="11014" width="19" style="1" customWidth="1"/>
    <col min="11015" max="11015" width="6.5703125" style="1" customWidth="1"/>
    <col min="11016" max="11031" width="0" style="1" hidden="1" customWidth="1"/>
    <col min="11032" max="11263" width="9.28515625" style="1"/>
    <col min="11264" max="11264" width="25.42578125" style="1" customWidth="1"/>
    <col min="11265" max="11265" width="32.7109375" style="1" customWidth="1"/>
    <col min="11266" max="11266" width="17.42578125" style="1" customWidth="1"/>
    <col min="11267" max="11267" width="17.28515625" style="1" customWidth="1"/>
    <col min="11268" max="11268" width="23.7109375" style="1" customWidth="1"/>
    <col min="11269" max="11269" width="25.42578125" style="1" customWidth="1"/>
    <col min="11270" max="11270" width="19" style="1" customWidth="1"/>
    <col min="11271" max="11271" width="6.5703125" style="1" customWidth="1"/>
    <col min="11272" max="11287" width="0" style="1" hidden="1" customWidth="1"/>
    <col min="11288" max="11519" width="9.28515625" style="1"/>
    <col min="11520" max="11520" width="25.42578125" style="1" customWidth="1"/>
    <col min="11521" max="11521" width="32.7109375" style="1" customWidth="1"/>
    <col min="11522" max="11522" width="17.42578125" style="1" customWidth="1"/>
    <col min="11523" max="11523" width="17.28515625" style="1" customWidth="1"/>
    <col min="11524" max="11524" width="23.7109375" style="1" customWidth="1"/>
    <col min="11525" max="11525" width="25.42578125" style="1" customWidth="1"/>
    <col min="11526" max="11526" width="19" style="1" customWidth="1"/>
    <col min="11527" max="11527" width="6.5703125" style="1" customWidth="1"/>
    <col min="11528" max="11543" width="0" style="1" hidden="1" customWidth="1"/>
    <col min="11544" max="11775" width="9.28515625" style="1"/>
    <col min="11776" max="11776" width="25.42578125" style="1" customWidth="1"/>
    <col min="11777" max="11777" width="32.7109375" style="1" customWidth="1"/>
    <col min="11778" max="11778" width="17.42578125" style="1" customWidth="1"/>
    <col min="11779" max="11779" width="17.28515625" style="1" customWidth="1"/>
    <col min="11780" max="11780" width="23.7109375" style="1" customWidth="1"/>
    <col min="11781" max="11781" width="25.42578125" style="1" customWidth="1"/>
    <col min="11782" max="11782" width="19" style="1" customWidth="1"/>
    <col min="11783" max="11783" width="6.5703125" style="1" customWidth="1"/>
    <col min="11784" max="11799" width="0" style="1" hidden="1" customWidth="1"/>
    <col min="11800" max="12031" width="9.28515625" style="1"/>
    <col min="12032" max="12032" width="25.42578125" style="1" customWidth="1"/>
    <col min="12033" max="12033" width="32.7109375" style="1" customWidth="1"/>
    <col min="12034" max="12034" width="17.42578125" style="1" customWidth="1"/>
    <col min="12035" max="12035" width="17.28515625" style="1" customWidth="1"/>
    <col min="12036" max="12036" width="23.7109375" style="1" customWidth="1"/>
    <col min="12037" max="12037" width="25.42578125" style="1" customWidth="1"/>
    <col min="12038" max="12038" width="19" style="1" customWidth="1"/>
    <col min="12039" max="12039" width="6.5703125" style="1" customWidth="1"/>
    <col min="12040" max="12055" width="0" style="1" hidden="1" customWidth="1"/>
    <col min="12056" max="12287" width="9.28515625" style="1"/>
    <col min="12288" max="12288" width="25.42578125" style="1" customWidth="1"/>
    <col min="12289" max="12289" width="32.7109375" style="1" customWidth="1"/>
    <col min="12290" max="12290" width="17.42578125" style="1" customWidth="1"/>
    <col min="12291" max="12291" width="17.28515625" style="1" customWidth="1"/>
    <col min="12292" max="12292" width="23.7109375" style="1" customWidth="1"/>
    <col min="12293" max="12293" width="25.42578125" style="1" customWidth="1"/>
    <col min="12294" max="12294" width="19" style="1" customWidth="1"/>
    <col min="12295" max="12295" width="6.5703125" style="1" customWidth="1"/>
    <col min="12296" max="12311" width="0" style="1" hidden="1" customWidth="1"/>
    <col min="12312" max="12543" width="9.28515625" style="1"/>
    <col min="12544" max="12544" width="25.42578125" style="1" customWidth="1"/>
    <col min="12545" max="12545" width="32.7109375" style="1" customWidth="1"/>
    <col min="12546" max="12546" width="17.42578125" style="1" customWidth="1"/>
    <col min="12547" max="12547" width="17.28515625" style="1" customWidth="1"/>
    <col min="12548" max="12548" width="23.7109375" style="1" customWidth="1"/>
    <col min="12549" max="12549" width="25.42578125" style="1" customWidth="1"/>
    <col min="12550" max="12550" width="19" style="1" customWidth="1"/>
    <col min="12551" max="12551" width="6.5703125" style="1" customWidth="1"/>
    <col min="12552" max="12567" width="0" style="1" hidden="1" customWidth="1"/>
    <col min="12568" max="12799" width="9.28515625" style="1"/>
    <col min="12800" max="12800" width="25.42578125" style="1" customWidth="1"/>
    <col min="12801" max="12801" width="32.7109375" style="1" customWidth="1"/>
    <col min="12802" max="12802" width="17.42578125" style="1" customWidth="1"/>
    <col min="12803" max="12803" width="17.28515625" style="1" customWidth="1"/>
    <col min="12804" max="12804" width="23.7109375" style="1" customWidth="1"/>
    <col min="12805" max="12805" width="25.42578125" style="1" customWidth="1"/>
    <col min="12806" max="12806" width="19" style="1" customWidth="1"/>
    <col min="12807" max="12807" width="6.5703125" style="1" customWidth="1"/>
    <col min="12808" max="12823" width="0" style="1" hidden="1" customWidth="1"/>
    <col min="12824" max="13055" width="9.28515625" style="1"/>
    <col min="13056" max="13056" width="25.42578125" style="1" customWidth="1"/>
    <col min="13057" max="13057" width="32.7109375" style="1" customWidth="1"/>
    <col min="13058" max="13058" width="17.42578125" style="1" customWidth="1"/>
    <col min="13059" max="13059" width="17.28515625" style="1" customWidth="1"/>
    <col min="13060" max="13060" width="23.7109375" style="1" customWidth="1"/>
    <col min="13061" max="13061" width="25.42578125" style="1" customWidth="1"/>
    <col min="13062" max="13062" width="19" style="1" customWidth="1"/>
    <col min="13063" max="13063" width="6.5703125" style="1" customWidth="1"/>
    <col min="13064" max="13079" width="0" style="1" hidden="1" customWidth="1"/>
    <col min="13080" max="13311" width="9.28515625" style="1"/>
    <col min="13312" max="13312" width="25.42578125" style="1" customWidth="1"/>
    <col min="13313" max="13313" width="32.7109375" style="1" customWidth="1"/>
    <col min="13314" max="13314" width="17.42578125" style="1" customWidth="1"/>
    <col min="13315" max="13315" width="17.28515625" style="1" customWidth="1"/>
    <col min="13316" max="13316" width="23.7109375" style="1" customWidth="1"/>
    <col min="13317" max="13317" width="25.42578125" style="1" customWidth="1"/>
    <col min="13318" max="13318" width="19" style="1" customWidth="1"/>
    <col min="13319" max="13319" width="6.5703125" style="1" customWidth="1"/>
    <col min="13320" max="13335" width="0" style="1" hidden="1" customWidth="1"/>
    <col min="13336" max="13567" width="9.28515625" style="1"/>
    <col min="13568" max="13568" width="25.42578125" style="1" customWidth="1"/>
    <col min="13569" max="13569" width="32.7109375" style="1" customWidth="1"/>
    <col min="13570" max="13570" width="17.42578125" style="1" customWidth="1"/>
    <col min="13571" max="13571" width="17.28515625" style="1" customWidth="1"/>
    <col min="13572" max="13572" width="23.7109375" style="1" customWidth="1"/>
    <col min="13573" max="13573" width="25.42578125" style="1" customWidth="1"/>
    <col min="13574" max="13574" width="19" style="1" customWidth="1"/>
    <col min="13575" max="13575" width="6.5703125" style="1" customWidth="1"/>
    <col min="13576" max="13591" width="0" style="1" hidden="1" customWidth="1"/>
    <col min="13592" max="13823" width="9.28515625" style="1"/>
    <col min="13824" max="13824" width="25.42578125" style="1" customWidth="1"/>
    <col min="13825" max="13825" width="32.7109375" style="1" customWidth="1"/>
    <col min="13826" max="13826" width="17.42578125" style="1" customWidth="1"/>
    <col min="13827" max="13827" width="17.28515625" style="1" customWidth="1"/>
    <col min="13828" max="13828" width="23.7109375" style="1" customWidth="1"/>
    <col min="13829" max="13829" width="25.42578125" style="1" customWidth="1"/>
    <col min="13830" max="13830" width="19" style="1" customWidth="1"/>
    <col min="13831" max="13831" width="6.5703125" style="1" customWidth="1"/>
    <col min="13832" max="13847" width="0" style="1" hidden="1" customWidth="1"/>
    <col min="13848" max="14079" width="9.28515625" style="1"/>
    <col min="14080" max="14080" width="25.42578125" style="1" customWidth="1"/>
    <col min="14081" max="14081" width="32.7109375" style="1" customWidth="1"/>
    <col min="14082" max="14082" width="17.42578125" style="1" customWidth="1"/>
    <col min="14083" max="14083" width="17.28515625" style="1" customWidth="1"/>
    <col min="14084" max="14084" width="23.7109375" style="1" customWidth="1"/>
    <col min="14085" max="14085" width="25.42578125" style="1" customWidth="1"/>
    <col min="14086" max="14086" width="19" style="1" customWidth="1"/>
    <col min="14087" max="14087" width="6.5703125" style="1" customWidth="1"/>
    <col min="14088" max="14103" width="0" style="1" hidden="1" customWidth="1"/>
    <col min="14104" max="14335" width="9.28515625" style="1"/>
    <col min="14336" max="14336" width="25.42578125" style="1" customWidth="1"/>
    <col min="14337" max="14337" width="32.7109375" style="1" customWidth="1"/>
    <col min="14338" max="14338" width="17.42578125" style="1" customWidth="1"/>
    <col min="14339" max="14339" width="17.28515625" style="1" customWidth="1"/>
    <col min="14340" max="14340" width="23.7109375" style="1" customWidth="1"/>
    <col min="14341" max="14341" width="25.42578125" style="1" customWidth="1"/>
    <col min="14342" max="14342" width="19" style="1" customWidth="1"/>
    <col min="14343" max="14343" width="6.5703125" style="1" customWidth="1"/>
    <col min="14344" max="14359" width="0" style="1" hidden="1" customWidth="1"/>
    <col min="14360" max="14591" width="9.28515625" style="1"/>
    <col min="14592" max="14592" width="25.42578125" style="1" customWidth="1"/>
    <col min="14593" max="14593" width="32.7109375" style="1" customWidth="1"/>
    <col min="14594" max="14594" width="17.42578125" style="1" customWidth="1"/>
    <col min="14595" max="14595" width="17.28515625" style="1" customWidth="1"/>
    <col min="14596" max="14596" width="23.7109375" style="1" customWidth="1"/>
    <col min="14597" max="14597" width="25.42578125" style="1" customWidth="1"/>
    <col min="14598" max="14598" width="19" style="1" customWidth="1"/>
    <col min="14599" max="14599" width="6.5703125" style="1" customWidth="1"/>
    <col min="14600" max="14615" width="0" style="1" hidden="1" customWidth="1"/>
    <col min="14616" max="14847" width="9.28515625" style="1"/>
    <col min="14848" max="14848" width="25.42578125" style="1" customWidth="1"/>
    <col min="14849" max="14849" width="32.7109375" style="1" customWidth="1"/>
    <col min="14850" max="14850" width="17.42578125" style="1" customWidth="1"/>
    <col min="14851" max="14851" width="17.28515625" style="1" customWidth="1"/>
    <col min="14852" max="14852" width="23.7109375" style="1" customWidth="1"/>
    <col min="14853" max="14853" width="25.42578125" style="1" customWidth="1"/>
    <col min="14854" max="14854" width="19" style="1" customWidth="1"/>
    <col min="14855" max="14855" width="6.5703125" style="1" customWidth="1"/>
    <col min="14856" max="14871" width="0" style="1" hidden="1" customWidth="1"/>
    <col min="14872" max="15103" width="9.28515625" style="1"/>
    <col min="15104" max="15104" width="25.42578125" style="1" customWidth="1"/>
    <col min="15105" max="15105" width="32.7109375" style="1" customWidth="1"/>
    <col min="15106" max="15106" width="17.42578125" style="1" customWidth="1"/>
    <col min="15107" max="15107" width="17.28515625" style="1" customWidth="1"/>
    <col min="15108" max="15108" width="23.7109375" style="1" customWidth="1"/>
    <col min="15109" max="15109" width="25.42578125" style="1" customWidth="1"/>
    <col min="15110" max="15110" width="19" style="1" customWidth="1"/>
    <col min="15111" max="15111" width="6.5703125" style="1" customWidth="1"/>
    <col min="15112" max="15127" width="0" style="1" hidden="1" customWidth="1"/>
    <col min="15128" max="15359" width="9.28515625" style="1"/>
    <col min="15360" max="15360" width="25.42578125" style="1" customWidth="1"/>
    <col min="15361" max="15361" width="32.7109375" style="1" customWidth="1"/>
    <col min="15362" max="15362" width="17.42578125" style="1" customWidth="1"/>
    <col min="15363" max="15363" width="17.28515625" style="1" customWidth="1"/>
    <col min="15364" max="15364" width="23.7109375" style="1" customWidth="1"/>
    <col min="15365" max="15365" width="25.42578125" style="1" customWidth="1"/>
    <col min="15366" max="15366" width="19" style="1" customWidth="1"/>
    <col min="15367" max="15367" width="6.5703125" style="1" customWidth="1"/>
    <col min="15368" max="15383" width="0" style="1" hidden="1" customWidth="1"/>
    <col min="15384" max="15615" width="9.28515625" style="1"/>
    <col min="15616" max="15616" width="25.42578125" style="1" customWidth="1"/>
    <col min="15617" max="15617" width="32.7109375" style="1" customWidth="1"/>
    <col min="15618" max="15618" width="17.42578125" style="1" customWidth="1"/>
    <col min="15619" max="15619" width="17.28515625" style="1" customWidth="1"/>
    <col min="15620" max="15620" width="23.7109375" style="1" customWidth="1"/>
    <col min="15621" max="15621" width="25.42578125" style="1" customWidth="1"/>
    <col min="15622" max="15622" width="19" style="1" customWidth="1"/>
    <col min="15623" max="15623" width="6.5703125" style="1" customWidth="1"/>
    <col min="15624" max="15639" width="0" style="1" hidden="1" customWidth="1"/>
    <col min="15640" max="15871" width="9.28515625" style="1"/>
    <col min="15872" max="15872" width="25.42578125" style="1" customWidth="1"/>
    <col min="15873" max="15873" width="32.7109375" style="1" customWidth="1"/>
    <col min="15874" max="15874" width="17.42578125" style="1" customWidth="1"/>
    <col min="15875" max="15875" width="17.28515625" style="1" customWidth="1"/>
    <col min="15876" max="15876" width="23.7109375" style="1" customWidth="1"/>
    <col min="15877" max="15877" width="25.42578125" style="1" customWidth="1"/>
    <col min="15878" max="15878" width="19" style="1" customWidth="1"/>
    <col min="15879" max="15879" width="6.5703125" style="1" customWidth="1"/>
    <col min="15880" max="15895" width="0" style="1" hidden="1" customWidth="1"/>
    <col min="15896" max="16127" width="9.28515625" style="1"/>
    <col min="16128" max="16128" width="25.42578125" style="1" customWidth="1"/>
    <col min="16129" max="16129" width="32.7109375" style="1" customWidth="1"/>
    <col min="16130" max="16130" width="17.42578125" style="1" customWidth="1"/>
    <col min="16131" max="16131" width="17.28515625" style="1" customWidth="1"/>
    <col min="16132" max="16132" width="23.7109375" style="1" customWidth="1"/>
    <col min="16133" max="16133" width="25.42578125" style="1" customWidth="1"/>
    <col min="16134" max="16134" width="19" style="1" customWidth="1"/>
    <col min="16135" max="16135" width="6.5703125" style="1" customWidth="1"/>
    <col min="16136" max="16151" width="0" style="1" hidden="1" customWidth="1"/>
    <col min="16152" max="16384" width="9.28515625" style="1"/>
  </cols>
  <sheetData>
    <row r="1" spans="2:22" ht="42.75" customHeight="1" thickBot="1" x14ac:dyDescent="0.25">
      <c r="B1" s="277" t="s">
        <v>102</v>
      </c>
      <c r="C1" s="278"/>
      <c r="D1" s="278"/>
      <c r="E1" s="145" t="s">
        <v>132</v>
      </c>
      <c r="F1" s="146" t="str">
        <f>K11</f>
        <v>April</v>
      </c>
      <c r="G1" s="146">
        <f>K10</f>
        <v>2025</v>
      </c>
      <c r="H1" s="147"/>
      <c r="I1" s="144"/>
      <c r="J1" s="143" t="s">
        <v>131</v>
      </c>
      <c r="K1" s="143"/>
      <c r="L1" s="143"/>
      <c r="M1" s="141"/>
      <c r="N1" s="141"/>
      <c r="O1" s="141"/>
      <c r="P1" s="142"/>
      <c r="Q1" s="142"/>
      <c r="R1" s="142"/>
      <c r="S1" s="142"/>
      <c r="T1" s="141"/>
      <c r="U1" s="141"/>
    </row>
    <row r="2" spans="2:22" ht="8.25" customHeight="1" thickBot="1" x14ac:dyDescent="0.25">
      <c r="B2" s="140"/>
      <c r="C2" s="134"/>
      <c r="D2" s="134"/>
      <c r="E2" s="134"/>
      <c r="F2" s="134"/>
      <c r="G2" s="134"/>
      <c r="H2" s="134"/>
      <c r="I2" s="46"/>
    </row>
    <row r="3" spans="2:22" ht="20.25" customHeight="1" x14ac:dyDescent="0.2">
      <c r="B3" s="139" t="s">
        <v>130</v>
      </c>
      <c r="C3" s="279" t="s">
        <v>129</v>
      </c>
      <c r="D3" s="279"/>
      <c r="E3" s="279"/>
      <c r="F3" s="138" t="s">
        <v>128</v>
      </c>
      <c r="G3" s="279" t="s">
        <v>127</v>
      </c>
      <c r="H3" s="280"/>
      <c r="I3" s="46"/>
    </row>
    <row r="4" spans="2:22" ht="62.25" customHeight="1" thickBot="1" x14ac:dyDescent="0.25">
      <c r="B4" s="137" t="s">
        <v>126</v>
      </c>
      <c r="C4" s="281" t="s">
        <v>125</v>
      </c>
      <c r="D4" s="282"/>
      <c r="E4" s="282"/>
      <c r="F4" s="136" t="s">
        <v>133</v>
      </c>
      <c r="G4" s="282" t="s">
        <v>134</v>
      </c>
      <c r="H4" s="283"/>
      <c r="I4" s="135"/>
    </row>
    <row r="5" spans="2:22" ht="20.25" customHeight="1" thickBot="1" x14ac:dyDescent="0.25">
      <c r="B5" s="134"/>
      <c r="C5" s="134"/>
      <c r="D5" s="134"/>
      <c r="E5" s="134"/>
      <c r="F5" s="134"/>
      <c r="G5" s="134"/>
      <c r="H5" s="134"/>
      <c r="I5" s="46"/>
    </row>
    <row r="6" spans="2:22" ht="24" customHeight="1" x14ac:dyDescent="0.2">
      <c r="B6" s="284" t="s">
        <v>124</v>
      </c>
      <c r="C6" s="284"/>
      <c r="D6" s="284"/>
      <c r="E6" s="284"/>
      <c r="F6" s="285" t="str">
        <f>CONCATENATE(F1," 1, ",G1)</f>
        <v>April 1, 2025</v>
      </c>
      <c r="G6" s="285" t="e">
        <f>CONCATENATE(#REF!," 1, ",#REF!)</f>
        <v>#REF!</v>
      </c>
      <c r="H6" s="148"/>
      <c r="I6" s="46"/>
      <c r="M6" s="260" t="s">
        <v>123</v>
      </c>
      <c r="N6" s="184"/>
      <c r="P6" s="265" t="s">
        <v>122</v>
      </c>
      <c r="Q6" s="266"/>
      <c r="R6" s="266"/>
      <c r="S6" s="267"/>
      <c r="V6" s="4"/>
    </row>
    <row r="7" spans="2:22" ht="24" customHeight="1" thickBot="1" x14ac:dyDescent="0.25">
      <c r="B7" s="271" t="s">
        <v>135</v>
      </c>
      <c r="C7" s="271"/>
      <c r="D7" s="271"/>
      <c r="E7" s="271"/>
      <c r="F7" s="125">
        <v>593</v>
      </c>
      <c r="G7" s="5" t="s">
        <v>105</v>
      </c>
      <c r="H7" s="5"/>
      <c r="I7" s="124"/>
      <c r="M7" s="261"/>
      <c r="N7" s="262"/>
      <c r="P7" s="268"/>
      <c r="Q7" s="269"/>
      <c r="R7" s="269"/>
      <c r="S7" s="270"/>
    </row>
    <row r="8" spans="2:22" ht="24" customHeight="1" thickBot="1" x14ac:dyDescent="0.25">
      <c r="B8" s="219" t="s">
        <v>136</v>
      </c>
      <c r="C8" s="219"/>
      <c r="D8" s="219"/>
      <c r="E8" s="219"/>
      <c r="F8" s="219"/>
      <c r="G8" s="219"/>
      <c r="H8" s="219"/>
      <c r="I8" s="121"/>
      <c r="M8" s="263"/>
      <c r="N8" s="264"/>
      <c r="P8" s="272" t="s">
        <v>118</v>
      </c>
      <c r="Q8" s="273"/>
      <c r="R8" s="273"/>
      <c r="S8" s="274"/>
      <c r="U8" s="133" t="s">
        <v>121</v>
      </c>
    </row>
    <row r="9" spans="2:22" ht="24" customHeight="1" thickBot="1" x14ac:dyDescent="0.25">
      <c r="B9" s="219" t="s">
        <v>120</v>
      </c>
      <c r="C9" s="219"/>
      <c r="D9" s="219"/>
      <c r="E9" s="219"/>
      <c r="F9" s="219"/>
      <c r="G9" s="219"/>
      <c r="H9" s="219"/>
      <c r="I9" s="121"/>
      <c r="J9" s="275" t="s">
        <v>119</v>
      </c>
      <c r="K9" s="276"/>
      <c r="L9" s="132"/>
      <c r="M9" s="103" t="s">
        <v>118</v>
      </c>
      <c r="N9" s="101">
        <v>2025</v>
      </c>
      <c r="P9" s="131" t="s">
        <v>117</v>
      </c>
      <c r="Q9" s="130" t="s">
        <v>116</v>
      </c>
      <c r="R9" s="130" t="s">
        <v>115</v>
      </c>
      <c r="S9" s="130" t="s">
        <v>114</v>
      </c>
      <c r="U9" s="129" t="s">
        <v>113</v>
      </c>
    </row>
    <row r="10" spans="2:22" ht="24" customHeight="1" thickBot="1" x14ac:dyDescent="0.25">
      <c r="B10" s="237" t="s">
        <v>112</v>
      </c>
      <c r="C10" s="237"/>
      <c r="D10" s="253" t="str">
        <f>CONCATENATE("The ",F1," ",G1," Average is")</f>
        <v>The April 2025 Average is</v>
      </c>
      <c r="E10" s="253"/>
      <c r="F10" s="253"/>
      <c r="G10" s="149">
        <f>K15</f>
        <v>621</v>
      </c>
      <c r="H10" s="150" t="s">
        <v>111</v>
      </c>
      <c r="I10" s="128"/>
      <c r="J10" s="120" t="s">
        <v>110</v>
      </c>
      <c r="K10" s="126">
        <v>2025</v>
      </c>
      <c r="M10" s="65" t="s">
        <v>85</v>
      </c>
      <c r="N10" s="101" t="s">
        <v>84</v>
      </c>
      <c r="P10" s="231">
        <v>45748</v>
      </c>
      <c r="Q10" s="234"/>
      <c r="R10" s="93">
        <v>45839</v>
      </c>
      <c r="S10" s="254">
        <v>45627</v>
      </c>
      <c r="U10" s="123" t="s">
        <v>109</v>
      </c>
    </row>
    <row r="11" spans="2:22" ht="24" customHeight="1" thickBot="1" x14ac:dyDescent="0.25">
      <c r="B11" s="257" t="s">
        <v>108</v>
      </c>
      <c r="C11" s="257"/>
      <c r="D11" s="257"/>
      <c r="E11" s="257"/>
      <c r="F11" s="257"/>
      <c r="G11" s="257"/>
      <c r="H11" s="257"/>
      <c r="I11" s="127"/>
      <c r="J11" s="120" t="s">
        <v>107</v>
      </c>
      <c r="K11" s="126" t="s">
        <v>75</v>
      </c>
      <c r="M11" s="65" t="s">
        <v>81</v>
      </c>
      <c r="N11" s="64" t="s">
        <v>5</v>
      </c>
      <c r="P11" s="232"/>
      <c r="Q11" s="235"/>
      <c r="R11" s="92">
        <v>45870</v>
      </c>
      <c r="S11" s="255"/>
      <c r="U11" s="123" t="s">
        <v>106</v>
      </c>
    </row>
    <row r="12" spans="2:22" ht="24" customHeight="1" thickBot="1" x14ac:dyDescent="0.25">
      <c r="B12" s="219" t="s">
        <v>137</v>
      </c>
      <c r="C12" s="219"/>
      <c r="D12" s="219"/>
      <c r="E12" s="219"/>
      <c r="F12" s="125">
        <v>593</v>
      </c>
      <c r="G12" s="5" t="s">
        <v>105</v>
      </c>
      <c r="I12" s="124"/>
      <c r="J12" s="114"/>
      <c r="K12" s="113"/>
      <c r="M12" s="65" t="s">
        <v>80</v>
      </c>
      <c r="N12" s="64" t="s">
        <v>5</v>
      </c>
      <c r="P12" s="233"/>
      <c r="Q12" s="236"/>
      <c r="R12" s="92">
        <v>45901</v>
      </c>
      <c r="S12" s="255"/>
      <c r="U12" s="123" t="s">
        <v>104</v>
      </c>
    </row>
    <row r="13" spans="2:22" ht="24" customHeight="1" thickBot="1" x14ac:dyDescent="0.25">
      <c r="B13" s="219" t="s">
        <v>103</v>
      </c>
      <c r="C13" s="219"/>
      <c r="D13" s="219"/>
      <c r="E13" s="219"/>
      <c r="F13" s="219"/>
      <c r="G13" s="219"/>
      <c r="H13" s="219"/>
      <c r="I13" s="121"/>
      <c r="J13" s="258" t="s">
        <v>102</v>
      </c>
      <c r="K13" s="259"/>
      <c r="M13" s="65" t="s">
        <v>78</v>
      </c>
      <c r="N13" s="64" t="s">
        <v>5</v>
      </c>
      <c r="P13" s="231">
        <v>45839</v>
      </c>
      <c r="Q13" s="234"/>
      <c r="R13" s="93">
        <v>45931</v>
      </c>
      <c r="S13" s="255"/>
      <c r="U13" s="122" t="s">
        <v>101</v>
      </c>
    </row>
    <row r="14" spans="2:22" ht="24" customHeight="1" thickBot="1" x14ac:dyDescent="0.25">
      <c r="B14" s="219"/>
      <c r="C14" s="219"/>
      <c r="D14" s="219"/>
      <c r="E14" s="219"/>
      <c r="F14" s="219"/>
      <c r="G14" s="219"/>
      <c r="H14" s="219"/>
      <c r="I14" s="121"/>
      <c r="J14" s="120" t="s">
        <v>100</v>
      </c>
      <c r="K14" s="119">
        <v>593</v>
      </c>
      <c r="M14" s="65" t="s">
        <v>75</v>
      </c>
      <c r="N14" s="64">
        <v>621</v>
      </c>
      <c r="P14" s="232"/>
      <c r="Q14" s="235"/>
      <c r="R14" s="92">
        <v>45962</v>
      </c>
      <c r="S14" s="255"/>
    </row>
    <row r="15" spans="2:22" ht="56.25" customHeight="1" thickBot="1" x14ac:dyDescent="0.25">
      <c r="B15" s="248" t="s">
        <v>141</v>
      </c>
      <c r="C15" s="249"/>
      <c r="D15" s="249"/>
      <c r="E15" s="249"/>
      <c r="F15" s="249"/>
      <c r="G15" s="249"/>
      <c r="H15" s="250"/>
      <c r="I15" s="118"/>
      <c r="J15" s="117" t="s">
        <v>99</v>
      </c>
      <c r="K15" s="116">
        <v>621</v>
      </c>
      <c r="M15" s="65" t="s">
        <v>73</v>
      </c>
      <c r="N15" s="64"/>
      <c r="P15" s="233"/>
      <c r="Q15" s="236"/>
      <c r="R15" s="92">
        <v>45992</v>
      </c>
      <c r="S15" s="255"/>
    </row>
    <row r="16" spans="2:22" ht="24" customHeight="1" thickBot="1" x14ac:dyDescent="0.25">
      <c r="B16" s="251" t="s">
        <v>142</v>
      </c>
      <c r="C16" s="252"/>
      <c r="D16" s="252"/>
      <c r="E16" s="252"/>
      <c r="F16" s="252"/>
      <c r="G16" s="252"/>
      <c r="H16" s="252"/>
      <c r="I16" s="115"/>
      <c r="J16" s="114"/>
      <c r="K16" s="113"/>
      <c r="M16" s="65" t="s">
        <v>70</v>
      </c>
      <c r="N16" s="64"/>
      <c r="P16" s="231">
        <v>45931</v>
      </c>
      <c r="Q16" s="234"/>
      <c r="R16" s="93">
        <v>46023</v>
      </c>
      <c r="S16" s="255"/>
      <c r="U16" s="100"/>
    </row>
    <row r="17" spans="2:21" ht="40.5" customHeight="1" thickBot="1" x14ac:dyDescent="0.25">
      <c r="B17" s="228" t="s">
        <v>98</v>
      </c>
      <c r="C17" s="229"/>
      <c r="D17" s="229"/>
      <c r="E17" s="229"/>
      <c r="F17" s="229"/>
      <c r="G17" s="229"/>
      <c r="H17" s="230"/>
      <c r="I17" s="46"/>
      <c r="J17" s="112" t="s">
        <v>97</v>
      </c>
      <c r="K17" s="111" t="s">
        <v>140</v>
      </c>
      <c r="M17" s="65" t="s">
        <v>64</v>
      </c>
      <c r="N17" s="64"/>
      <c r="P17" s="233"/>
      <c r="Q17" s="236"/>
      <c r="R17" s="92">
        <v>46082</v>
      </c>
      <c r="S17" s="255"/>
      <c r="U17" s="100"/>
    </row>
    <row r="18" spans="2:21" ht="56.25" customHeight="1" thickBot="1" x14ac:dyDescent="0.25">
      <c r="B18" s="45" t="s">
        <v>44</v>
      </c>
      <c r="C18" s="44" t="s">
        <v>43</v>
      </c>
      <c r="D18" s="43" t="s">
        <v>42</v>
      </c>
      <c r="E18" s="43" t="s">
        <v>96</v>
      </c>
      <c r="F18" s="43" t="s">
        <v>40</v>
      </c>
      <c r="G18" s="244" t="s">
        <v>39</v>
      </c>
      <c r="H18" s="245"/>
      <c r="I18" s="42"/>
      <c r="J18" s="110" t="s">
        <v>95</v>
      </c>
      <c r="K18" s="109" t="s">
        <v>140</v>
      </c>
      <c r="M18" s="65" t="s">
        <v>61</v>
      </c>
      <c r="N18" s="64"/>
      <c r="P18" s="231">
        <v>46023</v>
      </c>
      <c r="Q18" s="234"/>
      <c r="R18" s="93">
        <v>46113</v>
      </c>
      <c r="S18" s="255"/>
      <c r="U18" s="100"/>
    </row>
    <row r="19" spans="2:21" ht="21.75" customHeight="1" thickBot="1" x14ac:dyDescent="0.25">
      <c r="B19" s="73">
        <v>302.01</v>
      </c>
      <c r="C19" s="72" t="s">
        <v>74</v>
      </c>
      <c r="D19" s="71">
        <v>3.75</v>
      </c>
      <c r="E19" s="70">
        <v>0</v>
      </c>
      <c r="F19" s="69">
        <f t="shared" ref="F19:F29" si="0">D19+E19</f>
        <v>3.75</v>
      </c>
      <c r="G19" s="246">
        <f t="shared" ref="G19:G29" si="1">IF((ABS(($K$15-$K$14)*F19/100))&gt;0.1, ($K$15-$K$14)*F19/100, 0)</f>
        <v>1.05</v>
      </c>
      <c r="H19" s="247" t="e">
        <f>IF((ABS((J15-J14)*E19/100))&gt;0.1, (J15-J14)*E19/100, 0)</f>
        <v>#VALUE!</v>
      </c>
      <c r="I19" s="32"/>
      <c r="J19" s="107" t="s">
        <v>94</v>
      </c>
      <c r="K19" s="108" t="s">
        <v>139</v>
      </c>
      <c r="M19" s="65" t="s">
        <v>58</v>
      </c>
      <c r="N19" s="64"/>
      <c r="P19" s="232"/>
      <c r="Q19" s="235"/>
      <c r="R19" s="92">
        <v>46143</v>
      </c>
      <c r="S19" s="255"/>
      <c r="U19" s="100"/>
    </row>
    <row r="20" spans="2:21" ht="21.75" customHeight="1" thickBot="1" x14ac:dyDescent="0.25">
      <c r="B20" s="38" t="s">
        <v>72</v>
      </c>
      <c r="C20" s="67" t="s">
        <v>71</v>
      </c>
      <c r="D20" s="36">
        <v>6.85</v>
      </c>
      <c r="E20" s="36">
        <v>1</v>
      </c>
      <c r="F20" s="57">
        <f t="shared" si="0"/>
        <v>7.85</v>
      </c>
      <c r="G20" s="238">
        <f t="shared" si="1"/>
        <v>2.198</v>
      </c>
      <c r="H20" s="239" t="e">
        <f>IF((ABS((#REF!-J15)*E20/100))&gt;0.1, (#REF!-J15)*E20/100, 0)</f>
        <v>#REF!</v>
      </c>
      <c r="I20" s="32"/>
      <c r="J20" s="107" t="s">
        <v>93</v>
      </c>
      <c r="K20" s="106">
        <v>459.404</v>
      </c>
      <c r="M20" s="65" t="s">
        <v>55</v>
      </c>
      <c r="N20" s="64"/>
      <c r="P20" s="233"/>
      <c r="Q20" s="236"/>
      <c r="R20" s="92">
        <v>46174</v>
      </c>
      <c r="S20" s="255"/>
      <c r="U20" s="100"/>
    </row>
    <row r="21" spans="2:21" ht="21.75" customHeight="1" thickBot="1" x14ac:dyDescent="0.25">
      <c r="B21" s="38" t="s">
        <v>69</v>
      </c>
      <c r="C21" s="67" t="s">
        <v>68</v>
      </c>
      <c r="D21" s="36">
        <v>6.85</v>
      </c>
      <c r="E21" s="36">
        <v>1</v>
      </c>
      <c r="F21" s="57">
        <f t="shared" si="0"/>
        <v>7.85</v>
      </c>
      <c r="G21" s="238">
        <f t="shared" si="1"/>
        <v>2.198</v>
      </c>
      <c r="H21" s="239" t="e">
        <f>IF((ABS((#REF!-#REF!)*E21/100))&gt;0.1, (#REF!-#REF!)*E21/100, 0)</f>
        <v>#REF!</v>
      </c>
      <c r="I21" s="32"/>
      <c r="J21" s="105" t="s">
        <v>92</v>
      </c>
      <c r="K21" s="104" t="s">
        <v>140</v>
      </c>
      <c r="L21" s="1"/>
      <c r="M21" s="60" t="s">
        <v>52</v>
      </c>
      <c r="N21" s="59"/>
      <c r="P21" s="231">
        <v>46113</v>
      </c>
      <c r="Q21" s="234"/>
      <c r="R21" s="93">
        <v>46204</v>
      </c>
      <c r="S21" s="255"/>
      <c r="U21" s="100"/>
    </row>
    <row r="22" spans="2:21" ht="22.5" customHeight="1" thickBot="1" x14ac:dyDescent="0.25">
      <c r="B22" s="38" t="s">
        <v>66</v>
      </c>
      <c r="C22" s="67" t="s">
        <v>65</v>
      </c>
      <c r="D22" s="36">
        <v>6.85</v>
      </c>
      <c r="E22" s="36">
        <v>1</v>
      </c>
      <c r="F22" s="57">
        <f t="shared" si="0"/>
        <v>7.85</v>
      </c>
      <c r="G22" s="238">
        <f t="shared" si="1"/>
        <v>2.198</v>
      </c>
      <c r="H22" s="239" t="e">
        <f>IF((ABS((#REF!-#REF!)*E22/100))&gt;0.1, (#REF!-#REF!)*E22/100, 0)</f>
        <v>#REF!</v>
      </c>
      <c r="I22" s="32"/>
      <c r="K22" s="1"/>
      <c r="L22" s="1"/>
      <c r="M22" s="103"/>
      <c r="N22" s="102">
        <v>2026</v>
      </c>
      <c r="P22" s="232"/>
      <c r="Q22" s="235"/>
      <c r="R22" s="92">
        <v>46235</v>
      </c>
      <c r="S22" s="255"/>
      <c r="U22" s="100"/>
    </row>
    <row r="23" spans="2:21" ht="21.75" customHeight="1" thickBot="1" x14ac:dyDescent="0.25">
      <c r="B23" s="38" t="s">
        <v>63</v>
      </c>
      <c r="C23" s="67" t="s">
        <v>62</v>
      </c>
      <c r="D23" s="36">
        <v>6.85</v>
      </c>
      <c r="E23" s="36">
        <v>1</v>
      </c>
      <c r="F23" s="57">
        <f t="shared" si="0"/>
        <v>7.85</v>
      </c>
      <c r="G23" s="238">
        <f t="shared" si="1"/>
        <v>2.198</v>
      </c>
      <c r="H23" s="239" t="e">
        <f>IF((ABS((#REF!-#REF!)*E23/100))&gt;0.1, (#REF!-#REF!)*E23/100, 0)</f>
        <v>#REF!</v>
      </c>
      <c r="I23" s="32"/>
      <c r="J23" s="1"/>
      <c r="K23" s="1"/>
      <c r="L23" s="1"/>
      <c r="M23" s="65" t="s">
        <v>85</v>
      </c>
      <c r="N23" s="101" t="s">
        <v>84</v>
      </c>
      <c r="P23" s="233"/>
      <c r="Q23" s="236"/>
      <c r="R23" s="92">
        <v>46266</v>
      </c>
      <c r="S23" s="255"/>
      <c r="U23" s="100"/>
    </row>
    <row r="24" spans="2:21" ht="21.75" customHeight="1" thickBot="1" x14ac:dyDescent="0.25">
      <c r="B24" s="38" t="s">
        <v>60</v>
      </c>
      <c r="C24" s="67" t="s">
        <v>59</v>
      </c>
      <c r="D24" s="36">
        <v>8.25</v>
      </c>
      <c r="E24" s="36">
        <v>1</v>
      </c>
      <c r="F24" s="57">
        <f t="shared" si="0"/>
        <v>9.25</v>
      </c>
      <c r="G24" s="238">
        <f t="shared" si="1"/>
        <v>2.59</v>
      </c>
      <c r="H24" s="239" t="e">
        <f>IF((ABS((#REF!-#REF!)*E24/100))&gt;0.1, (#REF!-#REF!)*E24/100, 0)</f>
        <v>#REF!</v>
      </c>
      <c r="I24" s="32"/>
      <c r="J24" s="1"/>
      <c r="K24" s="1"/>
      <c r="L24" s="1"/>
      <c r="M24" s="65" t="s">
        <v>81</v>
      </c>
      <c r="N24" s="64"/>
      <c r="P24" s="231">
        <v>46204</v>
      </c>
      <c r="Q24" s="234"/>
      <c r="R24" s="93">
        <v>46296</v>
      </c>
      <c r="S24" s="255"/>
      <c r="U24" s="100"/>
    </row>
    <row r="25" spans="2:21" ht="30.75" thickBot="1" x14ac:dyDescent="0.25">
      <c r="B25" s="38" t="s">
        <v>57</v>
      </c>
      <c r="C25" s="58" t="s">
        <v>56</v>
      </c>
      <c r="D25" s="36">
        <v>6.7</v>
      </c>
      <c r="E25" s="66">
        <v>1</v>
      </c>
      <c r="F25" s="57">
        <f t="shared" si="0"/>
        <v>7.7</v>
      </c>
      <c r="G25" s="238">
        <f t="shared" si="1"/>
        <v>2.1560000000000001</v>
      </c>
      <c r="H25" s="239" t="e">
        <f>IF((ABS((#REF!-#REF!)*E25/100))&gt;0.1, (#REF!-#REF!)*E25/100, 0)</f>
        <v>#REF!</v>
      </c>
      <c r="I25" s="32"/>
      <c r="J25" s="1"/>
      <c r="K25" s="1"/>
      <c r="L25" s="1"/>
      <c r="M25" s="65" t="s">
        <v>80</v>
      </c>
      <c r="N25" s="64"/>
      <c r="P25" s="232"/>
      <c r="Q25" s="235"/>
      <c r="R25" s="92">
        <v>46327</v>
      </c>
      <c r="S25" s="255"/>
    </row>
    <row r="26" spans="2:21" ht="30.75" thickBot="1" x14ac:dyDescent="0.25">
      <c r="B26" s="41" t="s">
        <v>54</v>
      </c>
      <c r="C26" s="63" t="s">
        <v>53</v>
      </c>
      <c r="D26" s="39">
        <v>6.2</v>
      </c>
      <c r="E26" s="39">
        <v>1</v>
      </c>
      <c r="F26" s="62">
        <f t="shared" si="0"/>
        <v>7.2</v>
      </c>
      <c r="G26" s="240">
        <f t="shared" si="1"/>
        <v>2.016</v>
      </c>
      <c r="H26" s="241" t="e">
        <f>IF((ABS((#REF!-#REF!)*E26/100))&gt;0.1, (#REF!-#REF!)*E26/100, 0)</f>
        <v>#REF!</v>
      </c>
      <c r="I26" s="32"/>
      <c r="J26" s="1"/>
      <c r="K26" s="1"/>
      <c r="L26" s="1"/>
      <c r="M26" s="65" t="s">
        <v>78</v>
      </c>
      <c r="N26" s="64"/>
      <c r="P26" s="233"/>
      <c r="Q26" s="236"/>
      <c r="R26" s="92">
        <v>46357</v>
      </c>
      <c r="S26" s="255"/>
    </row>
    <row r="27" spans="2:21" ht="30.75" thickBot="1" x14ac:dyDescent="0.25">
      <c r="B27" s="38" t="s">
        <v>51</v>
      </c>
      <c r="C27" s="58" t="s">
        <v>50</v>
      </c>
      <c r="D27" s="36">
        <v>5.5</v>
      </c>
      <c r="E27" s="36">
        <v>1</v>
      </c>
      <c r="F27" s="57">
        <f t="shared" si="0"/>
        <v>6.5</v>
      </c>
      <c r="G27" s="238">
        <f t="shared" si="1"/>
        <v>1.82</v>
      </c>
      <c r="H27" s="239" t="e">
        <f>IF((ABS((#REF!-#REF!)*E27/100))&gt;0.1, (#REF!-#REF!)*E27/100, 0)</f>
        <v>#REF!</v>
      </c>
      <c r="I27" s="32"/>
      <c r="J27" s="1"/>
      <c r="K27" s="1"/>
      <c r="L27" s="1"/>
      <c r="M27" s="65" t="s">
        <v>75</v>
      </c>
      <c r="N27" s="64"/>
      <c r="P27" s="231">
        <v>46296</v>
      </c>
      <c r="Q27" s="234"/>
      <c r="R27" s="93">
        <v>46388</v>
      </c>
      <c r="S27" s="255"/>
    </row>
    <row r="28" spans="2:21" ht="30.75" thickBot="1" x14ac:dyDescent="0.25">
      <c r="B28" s="38" t="s">
        <v>49</v>
      </c>
      <c r="C28" s="58" t="s">
        <v>48</v>
      </c>
      <c r="D28" s="36">
        <v>4.9000000000000004</v>
      </c>
      <c r="E28" s="36">
        <v>1</v>
      </c>
      <c r="F28" s="57">
        <f t="shared" si="0"/>
        <v>5.9</v>
      </c>
      <c r="G28" s="238">
        <f t="shared" si="1"/>
        <v>1.6520000000000001</v>
      </c>
      <c r="H28" s="239" t="e">
        <f>IF((ABS((#REF!-#REF!)*E28/100))&gt;0.1, (#REF!-#REF!)*E28/100, 0)</f>
        <v>#REF!</v>
      </c>
      <c r="I28" s="32"/>
      <c r="J28" s="1"/>
      <c r="K28" s="1"/>
      <c r="L28" s="1"/>
      <c r="M28" s="65" t="s">
        <v>73</v>
      </c>
      <c r="N28" s="64"/>
      <c r="P28" s="232"/>
      <c r="Q28" s="235"/>
      <c r="R28" s="92">
        <v>46419</v>
      </c>
      <c r="S28" s="255"/>
    </row>
    <row r="29" spans="2:21" ht="30.75" customHeight="1" thickBot="1" x14ac:dyDescent="0.25">
      <c r="B29" s="35" t="s">
        <v>47</v>
      </c>
      <c r="C29" s="55" t="s">
        <v>46</v>
      </c>
      <c r="D29" s="33">
        <v>4.5</v>
      </c>
      <c r="E29" s="54">
        <v>1</v>
      </c>
      <c r="F29" s="53">
        <f t="shared" si="0"/>
        <v>5.5</v>
      </c>
      <c r="G29" s="242">
        <f t="shared" si="1"/>
        <v>1.54</v>
      </c>
      <c r="H29" s="243" t="e">
        <f>IF((ABS((#REF!-#REF!)*E29/100))&gt;0.1, (#REF!-#REF!)*E29/100, 0)</f>
        <v>#REF!</v>
      </c>
      <c r="I29" s="32"/>
      <c r="J29" s="1"/>
      <c r="K29" s="1"/>
      <c r="L29" s="1"/>
      <c r="M29" s="65" t="s">
        <v>70</v>
      </c>
      <c r="N29" s="64"/>
      <c r="P29" s="233"/>
      <c r="Q29" s="236"/>
      <c r="R29" s="92">
        <v>46447</v>
      </c>
      <c r="S29" s="256"/>
    </row>
    <row r="30" spans="2:21" ht="21.75" customHeight="1" thickBot="1" x14ac:dyDescent="0.25">
      <c r="B30" s="99"/>
      <c r="C30" s="98"/>
      <c r="D30" s="97"/>
      <c r="E30" s="96"/>
      <c r="F30" s="95"/>
      <c r="G30" s="94"/>
      <c r="H30" s="94"/>
      <c r="I30" s="32"/>
      <c r="J30" s="1"/>
      <c r="K30" s="1"/>
      <c r="L30" s="1"/>
      <c r="M30" s="65" t="s">
        <v>67</v>
      </c>
      <c r="N30" s="64"/>
      <c r="P30" s="231">
        <v>46388</v>
      </c>
      <c r="Q30" s="234"/>
      <c r="R30" s="93">
        <v>46478</v>
      </c>
      <c r="S30" s="1"/>
    </row>
    <row r="31" spans="2:21" ht="21.75" customHeight="1" thickBot="1" x14ac:dyDescent="0.25">
      <c r="B31" s="237" t="s">
        <v>91</v>
      </c>
      <c r="C31" s="237"/>
      <c r="D31" s="237"/>
      <c r="E31" s="237"/>
      <c r="F31" s="237"/>
      <c r="G31" s="237"/>
      <c r="H31" s="237"/>
      <c r="I31" s="32"/>
      <c r="J31" s="1"/>
      <c r="K31" s="1"/>
      <c r="M31" s="65" t="s">
        <v>64</v>
      </c>
      <c r="N31" s="64"/>
      <c r="P31" s="232"/>
      <c r="Q31" s="235"/>
      <c r="R31" s="92">
        <v>46508</v>
      </c>
    </row>
    <row r="32" spans="2:21" ht="21.75" customHeight="1" thickBot="1" x14ac:dyDescent="0.25">
      <c r="B32" s="219" t="s">
        <v>90</v>
      </c>
      <c r="C32" s="219"/>
      <c r="D32" s="219"/>
      <c r="E32" s="219"/>
      <c r="F32" s="219"/>
      <c r="G32" s="219"/>
      <c r="H32" s="219"/>
      <c r="I32" s="32"/>
      <c r="M32" s="65" t="s">
        <v>61</v>
      </c>
      <c r="N32" s="64"/>
      <c r="P32" s="233"/>
      <c r="Q32" s="236"/>
      <c r="R32" s="92">
        <v>46539</v>
      </c>
    </row>
    <row r="33" spans="2:18" ht="21.75" customHeight="1" x14ac:dyDescent="0.2">
      <c r="B33" s="219" t="s">
        <v>138</v>
      </c>
      <c r="C33" s="219"/>
      <c r="D33" s="219"/>
      <c r="E33" s="219"/>
      <c r="F33" s="219"/>
      <c r="G33" s="219"/>
      <c r="H33" s="219"/>
      <c r="I33" s="32"/>
      <c r="M33" s="65" t="s">
        <v>58</v>
      </c>
      <c r="N33" s="64"/>
      <c r="P33" s="91" t="s">
        <v>140</v>
      </c>
      <c r="Q33" s="91" t="s">
        <v>140</v>
      </c>
      <c r="R33" s="1" t="s">
        <v>140</v>
      </c>
    </row>
    <row r="34" spans="2:18" ht="21.75" customHeight="1" x14ac:dyDescent="0.2">
      <c r="B34" s="219" t="s">
        <v>89</v>
      </c>
      <c r="C34" s="219"/>
      <c r="D34" s="219"/>
      <c r="E34" s="219"/>
      <c r="F34" s="219"/>
      <c r="G34" s="219"/>
      <c r="H34" s="219"/>
      <c r="I34" s="32"/>
      <c r="M34" s="65" t="s">
        <v>55</v>
      </c>
      <c r="N34" s="64"/>
    </row>
    <row r="35" spans="2:18" ht="21.75" customHeight="1" thickBot="1" x14ac:dyDescent="0.25">
      <c r="B35" s="219" t="s">
        <v>88</v>
      </c>
      <c r="C35" s="219"/>
      <c r="D35" s="219"/>
      <c r="E35" s="219"/>
      <c r="F35" s="219"/>
      <c r="G35" s="219"/>
      <c r="H35" s="219"/>
      <c r="I35" s="32"/>
      <c r="M35" s="60" t="s">
        <v>52</v>
      </c>
      <c r="N35" s="59"/>
    </row>
    <row r="36" spans="2:18" ht="21.75" customHeight="1" thickBot="1" x14ac:dyDescent="0.25">
      <c r="B36" s="79" t="s">
        <v>87</v>
      </c>
      <c r="C36" s="87" t="str">
        <f>K19</f>
        <v>December 2024</v>
      </c>
      <c r="D36" s="220" t="s">
        <v>86</v>
      </c>
      <c r="E36" s="220"/>
      <c r="F36" s="85">
        <f>K20</f>
        <v>459.404</v>
      </c>
      <c r="G36" s="79"/>
      <c r="H36" s="79"/>
      <c r="I36" s="32"/>
      <c r="M36" s="89"/>
      <c r="N36" s="88">
        <v>2027</v>
      </c>
    </row>
    <row r="37" spans="2:18" ht="21.75" customHeight="1" x14ac:dyDescent="0.2">
      <c r="B37" s="79"/>
      <c r="C37" s="87"/>
      <c r="D37" s="86"/>
      <c r="E37" s="86"/>
      <c r="F37" s="85"/>
      <c r="G37" s="79"/>
      <c r="H37" s="79"/>
      <c r="I37" s="32"/>
      <c r="M37" s="84" t="s">
        <v>85</v>
      </c>
      <c r="N37" s="83" t="s">
        <v>84</v>
      </c>
    </row>
    <row r="38" spans="2:18" ht="21.75" customHeight="1" x14ac:dyDescent="0.2">
      <c r="B38" s="221" t="s">
        <v>83</v>
      </c>
      <c r="C38" s="221"/>
      <c r="D38" s="221"/>
      <c r="E38" s="82" t="str">
        <f>K17</f>
        <v>N/A Until July 1st</v>
      </c>
      <c r="F38" s="81" t="s">
        <v>82</v>
      </c>
      <c r="G38" s="80" t="str">
        <f>K18</f>
        <v>N/A Until July 1st</v>
      </c>
      <c r="H38" s="79"/>
      <c r="I38" s="32"/>
      <c r="M38" s="65" t="s">
        <v>81</v>
      </c>
      <c r="N38" s="64"/>
    </row>
    <row r="39" spans="2:18" ht="21.75" customHeight="1" thickBot="1" x14ac:dyDescent="0.25">
      <c r="B39" s="79"/>
      <c r="C39" s="79"/>
      <c r="D39" s="79"/>
      <c r="E39" s="79"/>
      <c r="F39" s="79"/>
      <c r="G39" s="79"/>
      <c r="H39" s="79"/>
      <c r="I39" s="32"/>
      <c r="M39" s="65" t="s">
        <v>80</v>
      </c>
      <c r="N39" s="64"/>
    </row>
    <row r="40" spans="2:18" ht="40.5" customHeight="1" thickBot="1" x14ac:dyDescent="0.25">
      <c r="B40" s="222" t="s">
        <v>79</v>
      </c>
      <c r="C40" s="223"/>
      <c r="D40" s="223"/>
      <c r="E40" s="223"/>
      <c r="F40" s="223"/>
      <c r="G40" s="223"/>
      <c r="H40" s="224"/>
      <c r="I40" s="46"/>
      <c r="M40" s="60" t="s">
        <v>78</v>
      </c>
      <c r="N40" s="59"/>
    </row>
    <row r="41" spans="2:18" ht="63.75" thickBot="1" x14ac:dyDescent="0.25">
      <c r="B41" s="78" t="s">
        <v>44</v>
      </c>
      <c r="C41" s="77" t="s">
        <v>43</v>
      </c>
      <c r="D41" s="76" t="s">
        <v>42</v>
      </c>
      <c r="E41" s="76" t="s">
        <v>41</v>
      </c>
      <c r="F41" s="76" t="s">
        <v>40</v>
      </c>
      <c r="G41" s="75" t="s">
        <v>77</v>
      </c>
      <c r="H41" s="74" t="s">
        <v>76</v>
      </c>
      <c r="I41" s="42"/>
      <c r="M41" s="65" t="s">
        <v>75</v>
      </c>
      <c r="N41" s="64"/>
    </row>
    <row r="42" spans="2:18" ht="30" customHeight="1" x14ac:dyDescent="0.2">
      <c r="B42" s="73">
        <v>302.01</v>
      </c>
      <c r="C42" s="72" t="s">
        <v>74</v>
      </c>
      <c r="D42" s="71">
        <v>3.75</v>
      </c>
      <c r="E42" s="70">
        <v>0</v>
      </c>
      <c r="F42" s="69">
        <f t="shared" ref="F42:F52" si="2">D42+E42</f>
        <v>3.75</v>
      </c>
      <c r="G42" s="68">
        <v>0.96250000000000002</v>
      </c>
      <c r="H42" s="225" t="s">
        <v>143</v>
      </c>
      <c r="I42" s="51"/>
      <c r="M42" s="65" t="s">
        <v>73</v>
      </c>
      <c r="N42" s="64"/>
      <c r="P42" s="50"/>
      <c r="Q42" s="2" t="e">
        <f>(($K$18-$K$20)/$K$20)</f>
        <v>#VALUE!</v>
      </c>
    </row>
    <row r="43" spans="2:18" ht="30" customHeight="1" x14ac:dyDescent="0.2">
      <c r="B43" s="38" t="s">
        <v>72</v>
      </c>
      <c r="C43" s="67" t="s">
        <v>71</v>
      </c>
      <c r="D43" s="36">
        <v>6.85</v>
      </c>
      <c r="E43" s="36">
        <v>1</v>
      </c>
      <c r="F43" s="57">
        <f t="shared" si="2"/>
        <v>7.85</v>
      </c>
      <c r="G43" s="56">
        <v>0.92149999999999999</v>
      </c>
      <c r="H43" s="226"/>
      <c r="I43" s="51"/>
      <c r="M43" s="65" t="s">
        <v>70</v>
      </c>
      <c r="N43" s="64"/>
      <c r="P43" s="50"/>
      <c r="Q43" s="2" t="e">
        <f t="shared" ref="Q43:Q52" si="3">(IF((($K$18-$K$20)/$K$20)&gt;0.05, "5.00%",($K$18-$K$20)/$K$20))</f>
        <v>#VALUE!</v>
      </c>
    </row>
    <row r="44" spans="2:18" ht="30" customHeight="1" x14ac:dyDescent="0.2">
      <c r="B44" s="38" t="s">
        <v>69</v>
      </c>
      <c r="C44" s="67" t="s">
        <v>68</v>
      </c>
      <c r="D44" s="36">
        <v>6.85</v>
      </c>
      <c r="E44" s="36">
        <v>1</v>
      </c>
      <c r="F44" s="57">
        <f t="shared" si="2"/>
        <v>7.85</v>
      </c>
      <c r="G44" s="56">
        <v>0.92149999999999999</v>
      </c>
      <c r="H44" s="226"/>
      <c r="I44" s="51"/>
      <c r="M44" s="65" t="s">
        <v>67</v>
      </c>
      <c r="N44" s="64"/>
      <c r="P44" s="50"/>
      <c r="Q44" s="2" t="e">
        <f t="shared" si="3"/>
        <v>#VALUE!</v>
      </c>
    </row>
    <row r="45" spans="2:18" ht="30" customHeight="1" x14ac:dyDescent="0.2">
      <c r="B45" s="38" t="s">
        <v>66</v>
      </c>
      <c r="C45" s="67" t="s">
        <v>65</v>
      </c>
      <c r="D45" s="36">
        <v>6.85</v>
      </c>
      <c r="E45" s="36">
        <v>1</v>
      </c>
      <c r="F45" s="57">
        <f t="shared" si="2"/>
        <v>7.85</v>
      </c>
      <c r="G45" s="56">
        <v>0.92149999999999999</v>
      </c>
      <c r="H45" s="226"/>
      <c r="I45" s="51"/>
      <c r="M45" s="65" t="s">
        <v>64</v>
      </c>
      <c r="N45" s="64"/>
      <c r="P45" s="50"/>
      <c r="Q45" s="2" t="e">
        <f t="shared" si="3"/>
        <v>#VALUE!</v>
      </c>
    </row>
    <row r="46" spans="2:18" ht="30" customHeight="1" x14ac:dyDescent="0.2">
      <c r="B46" s="38" t="s">
        <v>63</v>
      </c>
      <c r="C46" s="67" t="s">
        <v>62</v>
      </c>
      <c r="D46" s="36">
        <v>6.85</v>
      </c>
      <c r="E46" s="36">
        <v>1</v>
      </c>
      <c r="F46" s="57">
        <f t="shared" si="2"/>
        <v>7.85</v>
      </c>
      <c r="G46" s="56">
        <v>0.92149999999999999</v>
      </c>
      <c r="H46" s="226"/>
      <c r="I46" s="51"/>
      <c r="M46" s="65" t="s">
        <v>61</v>
      </c>
      <c r="N46" s="64"/>
      <c r="P46" s="50"/>
      <c r="Q46" s="2" t="e">
        <f t="shared" si="3"/>
        <v>#VALUE!</v>
      </c>
    </row>
    <row r="47" spans="2:18" ht="30" customHeight="1" x14ac:dyDescent="0.2">
      <c r="B47" s="38" t="s">
        <v>60</v>
      </c>
      <c r="C47" s="67" t="s">
        <v>59</v>
      </c>
      <c r="D47" s="36">
        <v>8.25</v>
      </c>
      <c r="E47" s="36">
        <v>1</v>
      </c>
      <c r="F47" s="57">
        <f t="shared" si="2"/>
        <v>9.25</v>
      </c>
      <c r="G47" s="56">
        <v>0.90749999999999997</v>
      </c>
      <c r="H47" s="226"/>
      <c r="I47" s="51"/>
      <c r="M47" s="65" t="s">
        <v>58</v>
      </c>
      <c r="N47" s="64"/>
      <c r="P47" s="50"/>
      <c r="Q47" s="2" t="e">
        <f t="shared" si="3"/>
        <v>#VALUE!</v>
      </c>
    </row>
    <row r="48" spans="2:18" ht="30" x14ac:dyDescent="0.2">
      <c r="B48" s="38" t="s">
        <v>57</v>
      </c>
      <c r="C48" s="58" t="s">
        <v>56</v>
      </c>
      <c r="D48" s="36">
        <v>6.7</v>
      </c>
      <c r="E48" s="66">
        <v>1</v>
      </c>
      <c r="F48" s="57">
        <f t="shared" si="2"/>
        <v>7.7</v>
      </c>
      <c r="G48" s="56">
        <v>0.92300000000000004</v>
      </c>
      <c r="H48" s="226"/>
      <c r="I48" s="51"/>
      <c r="M48" s="65" t="s">
        <v>55</v>
      </c>
      <c r="N48" s="64"/>
      <c r="P48" s="50"/>
      <c r="Q48" s="2" t="e">
        <f t="shared" si="3"/>
        <v>#VALUE!</v>
      </c>
    </row>
    <row r="49" spans="2:26" ht="30.75" thickBot="1" x14ac:dyDescent="0.25">
      <c r="B49" s="41" t="s">
        <v>54</v>
      </c>
      <c r="C49" s="63" t="s">
        <v>53</v>
      </c>
      <c r="D49" s="39">
        <v>6.2</v>
      </c>
      <c r="E49" s="39">
        <v>1</v>
      </c>
      <c r="F49" s="62">
        <f t="shared" si="2"/>
        <v>7.2</v>
      </c>
      <c r="G49" s="61">
        <v>0.92800000000000005</v>
      </c>
      <c r="H49" s="226"/>
      <c r="I49" s="51"/>
      <c r="M49" s="60" t="s">
        <v>52</v>
      </c>
      <c r="N49" s="59"/>
      <c r="P49" s="50"/>
      <c r="Q49" s="2" t="e">
        <f t="shared" si="3"/>
        <v>#VALUE!</v>
      </c>
    </row>
    <row r="50" spans="2:26" ht="30" x14ac:dyDescent="0.2">
      <c r="B50" s="38" t="s">
        <v>51</v>
      </c>
      <c r="C50" s="58" t="s">
        <v>50</v>
      </c>
      <c r="D50" s="36">
        <v>5.5</v>
      </c>
      <c r="E50" s="36">
        <v>1</v>
      </c>
      <c r="F50" s="57">
        <f t="shared" si="2"/>
        <v>6.5</v>
      </c>
      <c r="G50" s="56">
        <v>0.93500000000000005</v>
      </c>
      <c r="H50" s="226"/>
      <c r="I50" s="51"/>
      <c r="P50" s="50"/>
      <c r="Q50" s="2" t="e">
        <f t="shared" si="3"/>
        <v>#VALUE!</v>
      </c>
    </row>
    <row r="51" spans="2:26" ht="30" x14ac:dyDescent="0.2">
      <c r="B51" s="38" t="s">
        <v>49</v>
      </c>
      <c r="C51" s="58" t="s">
        <v>48</v>
      </c>
      <c r="D51" s="36">
        <v>4.9000000000000004</v>
      </c>
      <c r="E51" s="36">
        <v>1</v>
      </c>
      <c r="F51" s="57">
        <f t="shared" si="2"/>
        <v>5.9</v>
      </c>
      <c r="G51" s="56">
        <v>0.94099999999999995</v>
      </c>
      <c r="H51" s="226"/>
      <c r="I51" s="51"/>
      <c r="P51" s="50"/>
      <c r="Q51" s="2" t="e">
        <f t="shared" si="3"/>
        <v>#VALUE!</v>
      </c>
    </row>
    <row r="52" spans="2:26" ht="30.75" thickBot="1" x14ac:dyDescent="0.25">
      <c r="B52" s="35" t="s">
        <v>47</v>
      </c>
      <c r="C52" s="55" t="s">
        <v>46</v>
      </c>
      <c r="D52" s="33">
        <v>4.5</v>
      </c>
      <c r="E52" s="54">
        <v>1</v>
      </c>
      <c r="F52" s="53">
        <f t="shared" si="2"/>
        <v>5.5</v>
      </c>
      <c r="G52" s="52">
        <v>0.94499999999999995</v>
      </c>
      <c r="H52" s="227"/>
      <c r="I52" s="51"/>
      <c r="P52" s="50"/>
      <c r="Q52" s="2" t="e">
        <f t="shared" si="3"/>
        <v>#VALUE!</v>
      </c>
    </row>
    <row r="53" spans="2:26" x14ac:dyDescent="0.2">
      <c r="B53" s="49"/>
      <c r="C53" s="48"/>
      <c r="D53" s="48"/>
      <c r="E53" s="48"/>
      <c r="F53" s="48"/>
      <c r="G53" s="48"/>
      <c r="H53" s="48"/>
      <c r="I53" s="47"/>
    </row>
    <row r="54" spans="2:26" ht="21" customHeight="1" thickBot="1" x14ac:dyDescent="0.25">
      <c r="B54" s="49"/>
      <c r="C54" s="48"/>
      <c r="D54" s="48"/>
      <c r="E54" s="48"/>
      <c r="F54" s="48"/>
      <c r="G54" s="48"/>
      <c r="H54" s="48"/>
      <c r="I54" s="47"/>
    </row>
    <row r="55" spans="2:26" ht="40.5" customHeight="1" thickBot="1" x14ac:dyDescent="0.25">
      <c r="B55" s="228" t="s">
        <v>45</v>
      </c>
      <c r="C55" s="229"/>
      <c r="D55" s="229"/>
      <c r="E55" s="229"/>
      <c r="F55" s="229"/>
      <c r="G55" s="229"/>
      <c r="H55" s="230"/>
      <c r="I55" s="46"/>
    </row>
    <row r="56" spans="2:26" ht="48" thickBot="1" x14ac:dyDescent="0.25">
      <c r="B56" s="45" t="s">
        <v>44</v>
      </c>
      <c r="C56" s="44" t="s">
        <v>43</v>
      </c>
      <c r="D56" s="43" t="s">
        <v>42</v>
      </c>
      <c r="E56" s="43" t="s">
        <v>41</v>
      </c>
      <c r="F56" s="43" t="s">
        <v>40</v>
      </c>
      <c r="G56" s="211" t="s">
        <v>39</v>
      </c>
      <c r="H56" s="212"/>
      <c r="I56" s="42"/>
    </row>
    <row r="57" spans="2:26" ht="21.75" customHeight="1" x14ac:dyDescent="0.2">
      <c r="B57" s="41" t="s">
        <v>38</v>
      </c>
      <c r="C57" s="40" t="s">
        <v>37</v>
      </c>
      <c r="D57" s="39">
        <v>6</v>
      </c>
      <c r="E57" s="39">
        <v>1</v>
      </c>
      <c r="F57" s="39">
        <f>D57+E57</f>
        <v>7</v>
      </c>
      <c r="G57" s="213">
        <f>IF((ABS(($K$15-$K$14)*F57/100))&gt;0.1, ($K$15-$K$14)*F57/100, 0)</f>
        <v>1.96</v>
      </c>
      <c r="H57" s="214" t="e">
        <f>IF((ABS((#REF!-#REF!)*E57/100))&gt;0.1, (#REF!-#REF!)*E57/100, 0)</f>
        <v>#REF!</v>
      </c>
      <c r="I57" s="32"/>
    </row>
    <row r="58" spans="2:26" ht="21.75" customHeight="1" x14ac:dyDescent="0.2">
      <c r="B58" s="38" t="s">
        <v>36</v>
      </c>
      <c r="C58" s="37" t="s">
        <v>35</v>
      </c>
      <c r="D58" s="36">
        <v>6</v>
      </c>
      <c r="E58" s="36">
        <v>1</v>
      </c>
      <c r="F58" s="36">
        <f>D58+E58</f>
        <v>7</v>
      </c>
      <c r="G58" s="215">
        <f>IF((ABS(($K$15-$K$14)*F58/100))&gt;0.1, ($K$15-$K$14)*F58/100, 0)</f>
        <v>1.96</v>
      </c>
      <c r="H58" s="216" t="e">
        <f>IF((ABS((#REF!-#REF!)*E58/100))&gt;0.1, (#REF!-#REF!)*E58/100, 0)</f>
        <v>#REF!</v>
      </c>
      <c r="I58" s="32"/>
    </row>
    <row r="59" spans="2:26" ht="21" customHeight="1" thickBot="1" x14ac:dyDescent="0.25">
      <c r="B59" s="35" t="s">
        <v>34</v>
      </c>
      <c r="C59" s="34" t="s">
        <v>33</v>
      </c>
      <c r="D59" s="33">
        <v>6</v>
      </c>
      <c r="E59" s="33">
        <v>1</v>
      </c>
      <c r="F59" s="33">
        <f>D59+E59</f>
        <v>7</v>
      </c>
      <c r="G59" s="217">
        <f>IF((ABS(($K$15-$K$14)*F59/100))&gt;0.1, ($K$15-$K$14)*F59/100, 0)</f>
        <v>1.96</v>
      </c>
      <c r="H59" s="218" t="e">
        <f>IF((ABS((#REF!-#REF!)*E59/100))&gt;0.1, (#REF!-#REF!)*E59/100, 0)</f>
        <v>#REF!</v>
      </c>
      <c r="I59" s="32"/>
    </row>
    <row r="60" spans="2:26" ht="61.5" customHeight="1" thickBot="1" x14ac:dyDescent="0.25">
      <c r="I60" s="11"/>
    </row>
    <row r="61" spans="2:26" ht="43.5" customHeight="1" thickBot="1" x14ac:dyDescent="0.25">
      <c r="B61" s="204" t="s">
        <v>32</v>
      </c>
      <c r="C61" s="205"/>
      <c r="D61" s="205"/>
      <c r="E61" s="205"/>
      <c r="F61" s="205"/>
      <c r="G61" s="205"/>
      <c r="H61" s="206"/>
      <c r="I61" s="11"/>
    </row>
    <row r="62" spans="2:26" s="3" customFormat="1" ht="15.75" customHeight="1" x14ac:dyDescent="0.2">
      <c r="B62" s="192"/>
      <c r="C62" s="186"/>
      <c r="D62" s="186"/>
      <c r="E62" s="186"/>
      <c r="F62" s="186"/>
      <c r="G62" s="186"/>
      <c r="H62" s="193"/>
      <c r="I62" s="11"/>
      <c r="M62" s="1"/>
      <c r="N62" s="1"/>
      <c r="O62" s="1"/>
      <c r="P62" s="2"/>
      <c r="Q62" s="2"/>
      <c r="R62" s="2"/>
      <c r="S62" s="2"/>
      <c r="T62" s="1"/>
      <c r="U62" s="1"/>
      <c r="V62" s="1"/>
      <c r="W62" s="1"/>
      <c r="X62" s="1"/>
      <c r="Y62" s="1"/>
      <c r="Z62" s="1"/>
    </row>
    <row r="63" spans="2:26" s="4" customFormat="1" ht="33" customHeight="1" thickBot="1" x14ac:dyDescent="0.25">
      <c r="B63" s="201" t="s">
        <v>31</v>
      </c>
      <c r="C63" s="202"/>
      <c r="E63" s="10"/>
      <c r="F63" s="10"/>
      <c r="G63" s="10"/>
      <c r="H63" s="19"/>
      <c r="I63" s="7"/>
      <c r="J63" s="3"/>
      <c r="K63" s="3"/>
      <c r="L63" s="3"/>
      <c r="M63" s="1"/>
      <c r="N63" s="1"/>
      <c r="O63" s="1"/>
      <c r="P63" s="2"/>
      <c r="Q63" s="2"/>
      <c r="R63" s="2"/>
      <c r="S63" s="2"/>
      <c r="T63" s="1"/>
      <c r="U63" s="1"/>
      <c r="V63" s="1"/>
      <c r="W63" s="1"/>
      <c r="X63" s="1"/>
      <c r="Y63" s="1"/>
      <c r="Z63" s="1"/>
    </row>
    <row r="64" spans="2:26" s="4" customFormat="1" ht="33" customHeight="1" thickBot="1" x14ac:dyDescent="0.25">
      <c r="B64" s="207" t="s">
        <v>30</v>
      </c>
      <c r="C64" s="195"/>
      <c r="D64" s="195"/>
      <c r="E64" s="195"/>
      <c r="F64" s="25"/>
      <c r="G64" s="10"/>
      <c r="H64" s="19"/>
      <c r="I64" s="7"/>
      <c r="J64" s="3"/>
      <c r="K64" s="3"/>
      <c r="L64" s="3"/>
      <c r="M64" s="1"/>
      <c r="N64" s="1"/>
      <c r="O64" s="1"/>
      <c r="P64" s="2"/>
      <c r="Q64" s="2"/>
      <c r="R64" s="2"/>
      <c r="S64" s="2"/>
      <c r="T64" s="1"/>
      <c r="U64" s="1"/>
      <c r="V64" s="1"/>
      <c r="W64" s="1"/>
      <c r="X64" s="1"/>
      <c r="Y64" s="1"/>
      <c r="Z64" s="1"/>
    </row>
    <row r="65" spans="2:26" s="3" customFormat="1" ht="15.75" customHeight="1" thickBot="1" x14ac:dyDescent="0.25">
      <c r="B65" s="192"/>
      <c r="C65" s="186"/>
      <c r="D65" s="186"/>
      <c r="E65" s="186"/>
      <c r="F65" s="186"/>
      <c r="G65" s="186"/>
      <c r="H65" s="193"/>
      <c r="I65" s="11"/>
      <c r="M65" s="1"/>
      <c r="N65" s="1"/>
      <c r="O65" s="1"/>
      <c r="P65" s="2"/>
      <c r="Q65" s="2"/>
      <c r="R65" s="2"/>
      <c r="S65" s="2"/>
      <c r="T65" s="1"/>
      <c r="U65" s="1"/>
      <c r="V65" s="1"/>
      <c r="W65" s="1"/>
      <c r="X65" s="1"/>
      <c r="Y65" s="1"/>
      <c r="Z65" s="1"/>
    </row>
    <row r="66" spans="2:26" s="4" customFormat="1" ht="66" customHeight="1" thickBot="1" x14ac:dyDescent="0.25">
      <c r="B66" s="194" t="s">
        <v>29</v>
      </c>
      <c r="C66" s="195"/>
      <c r="D66" s="195"/>
      <c r="E66" s="195"/>
      <c r="F66" s="25"/>
      <c r="G66" s="24"/>
      <c r="H66" s="23"/>
      <c r="I66" s="22"/>
      <c r="J66" s="3"/>
      <c r="K66" s="3"/>
      <c r="L66" s="3"/>
      <c r="M66" s="1"/>
      <c r="N66" s="1"/>
      <c r="O66" s="1"/>
      <c r="P66" s="2"/>
      <c r="Q66" s="2"/>
      <c r="R66" s="2"/>
      <c r="S66" s="2"/>
      <c r="T66" s="1"/>
      <c r="U66" s="1"/>
      <c r="V66" s="1"/>
      <c r="W66" s="1"/>
      <c r="X66" s="1"/>
      <c r="Y66" s="1"/>
      <c r="Z66" s="1"/>
    </row>
    <row r="67" spans="2:26" s="3" customFormat="1" ht="15.75" customHeight="1" thickBot="1" x14ac:dyDescent="0.25">
      <c r="B67" s="192"/>
      <c r="C67" s="186"/>
      <c r="D67" s="186"/>
      <c r="E67" s="186"/>
      <c r="F67" s="186"/>
      <c r="G67" s="186"/>
      <c r="H67" s="193"/>
      <c r="I67" s="11"/>
      <c r="M67" s="1"/>
      <c r="N67" s="1"/>
      <c r="O67" s="1"/>
      <c r="P67" s="2"/>
      <c r="Q67" s="2"/>
      <c r="R67" s="2"/>
      <c r="S67" s="2"/>
      <c r="T67" s="1"/>
      <c r="U67" s="1"/>
      <c r="V67" s="1"/>
      <c r="W67" s="1"/>
      <c r="X67" s="1"/>
      <c r="Y67" s="1"/>
      <c r="Z67" s="1"/>
    </row>
    <row r="68" spans="2:26" s="4" customFormat="1" ht="33" customHeight="1" thickBot="1" x14ac:dyDescent="0.25">
      <c r="B68" s="209" t="s">
        <v>28</v>
      </c>
      <c r="C68" s="210"/>
      <c r="D68" s="210"/>
      <c r="E68" s="210"/>
      <c r="F68" s="30">
        <f>F64+F66</f>
        <v>0</v>
      </c>
      <c r="G68" s="10"/>
      <c r="H68" s="19"/>
      <c r="I68" s="7"/>
      <c r="J68" s="3"/>
      <c r="K68" s="3"/>
      <c r="L68" s="3"/>
      <c r="M68" s="1"/>
      <c r="N68" s="1"/>
      <c r="O68" s="1"/>
      <c r="P68" s="2"/>
      <c r="Q68" s="2"/>
      <c r="R68" s="2"/>
      <c r="S68" s="2"/>
      <c r="T68" s="1"/>
      <c r="U68" s="1"/>
      <c r="V68" s="1"/>
      <c r="W68" s="1"/>
      <c r="X68" s="1"/>
      <c r="Y68" s="1"/>
      <c r="Z68" s="1"/>
    </row>
    <row r="69" spans="2:26" s="4" customFormat="1" ht="22.5" customHeight="1" x14ac:dyDescent="0.2">
      <c r="B69" s="29"/>
      <c r="C69" s="9"/>
      <c r="D69" s="6"/>
      <c r="E69" s="5"/>
      <c r="F69" s="5"/>
      <c r="G69" s="5"/>
      <c r="H69" s="28"/>
      <c r="I69" s="7"/>
      <c r="J69" s="3"/>
      <c r="K69" s="3"/>
      <c r="L69" s="3"/>
      <c r="M69" s="1"/>
      <c r="N69" s="1"/>
      <c r="O69" s="1"/>
      <c r="P69" s="2"/>
      <c r="Q69" s="2"/>
      <c r="R69" s="2"/>
      <c r="S69" s="2"/>
      <c r="T69" s="1"/>
      <c r="U69" s="1"/>
      <c r="V69" s="1"/>
      <c r="W69" s="1"/>
      <c r="X69" s="1"/>
      <c r="Y69" s="1"/>
      <c r="Z69" s="1"/>
    </row>
    <row r="70" spans="2:26" s="4" customFormat="1" ht="33" customHeight="1" thickBot="1" x14ac:dyDescent="0.25">
      <c r="B70" s="201" t="s">
        <v>27</v>
      </c>
      <c r="C70" s="202"/>
      <c r="E70" s="10"/>
      <c r="F70" s="10"/>
      <c r="G70" s="10"/>
      <c r="H70" s="19"/>
      <c r="I70" s="7"/>
      <c r="J70" s="3"/>
      <c r="K70" s="3"/>
      <c r="L70" s="3"/>
      <c r="M70" s="1"/>
      <c r="N70" s="1"/>
      <c r="O70" s="1"/>
      <c r="P70" s="2"/>
      <c r="Q70" s="2"/>
      <c r="R70" s="2"/>
      <c r="S70" s="2"/>
      <c r="T70" s="1"/>
      <c r="U70" s="1"/>
      <c r="V70" s="1"/>
      <c r="W70" s="1"/>
      <c r="X70" s="1"/>
      <c r="Y70" s="1"/>
      <c r="Z70" s="1"/>
    </row>
    <row r="71" spans="2:26" s="4" customFormat="1" ht="66" customHeight="1" thickBot="1" x14ac:dyDescent="0.25">
      <c r="B71" s="194" t="s">
        <v>26</v>
      </c>
      <c r="C71" s="208"/>
      <c r="D71" s="208"/>
      <c r="E71" s="208"/>
      <c r="F71" s="31"/>
      <c r="G71" s="10"/>
      <c r="H71" s="19"/>
      <c r="I71" s="7"/>
      <c r="J71" s="3"/>
      <c r="K71" s="3"/>
      <c r="L71" s="3"/>
      <c r="M71" s="1"/>
      <c r="N71" s="1"/>
      <c r="O71" s="1"/>
      <c r="P71" s="2"/>
      <c r="Q71" s="2"/>
      <c r="R71" s="2"/>
      <c r="S71" s="2"/>
      <c r="T71" s="1"/>
      <c r="U71" s="1"/>
      <c r="V71" s="1"/>
      <c r="W71" s="1"/>
      <c r="X71" s="1"/>
      <c r="Y71" s="1"/>
      <c r="Z71" s="1"/>
    </row>
    <row r="72" spans="2:26" s="3" customFormat="1" ht="15.75" customHeight="1" thickBot="1" x14ac:dyDescent="0.25">
      <c r="B72" s="192"/>
      <c r="C72" s="186"/>
      <c r="D72" s="186"/>
      <c r="E72" s="186"/>
      <c r="F72" s="186"/>
      <c r="G72" s="186"/>
      <c r="H72" s="193"/>
      <c r="I72" s="11"/>
      <c r="M72" s="1"/>
      <c r="N72" s="1"/>
      <c r="O72" s="1"/>
      <c r="P72" s="2"/>
      <c r="Q72" s="2"/>
      <c r="R72" s="2"/>
      <c r="S72" s="2"/>
      <c r="T72" s="1"/>
      <c r="U72" s="1"/>
      <c r="V72" s="1"/>
      <c r="W72" s="1"/>
      <c r="X72" s="1"/>
      <c r="Y72" s="1"/>
      <c r="Z72" s="1"/>
    </row>
    <row r="73" spans="2:26" s="4" customFormat="1" ht="66" customHeight="1" thickBot="1" x14ac:dyDescent="0.25">
      <c r="B73" s="194" t="s">
        <v>25</v>
      </c>
      <c r="C73" s="208"/>
      <c r="D73" s="208"/>
      <c r="E73" s="208"/>
      <c r="F73" s="31"/>
      <c r="G73" s="10"/>
      <c r="H73" s="19"/>
      <c r="I73" s="7"/>
      <c r="J73" s="3"/>
      <c r="K73" s="3"/>
      <c r="L73" s="3"/>
      <c r="M73" s="1"/>
      <c r="N73" s="1"/>
      <c r="O73" s="1"/>
      <c r="P73" s="2"/>
      <c r="Q73" s="2"/>
      <c r="R73" s="2"/>
      <c r="S73" s="2"/>
      <c r="T73" s="1"/>
      <c r="U73" s="1"/>
      <c r="V73" s="1"/>
      <c r="W73" s="1"/>
      <c r="X73" s="1"/>
      <c r="Y73" s="1"/>
      <c r="Z73" s="1"/>
    </row>
    <row r="74" spans="2:26" s="3" customFormat="1" ht="15.75" customHeight="1" thickBot="1" x14ac:dyDescent="0.25">
      <c r="B74" s="192"/>
      <c r="C74" s="186"/>
      <c r="D74" s="186"/>
      <c r="E74" s="186"/>
      <c r="F74" s="186"/>
      <c r="G74" s="186"/>
      <c r="H74" s="193"/>
      <c r="I74" s="11"/>
      <c r="M74" s="1"/>
      <c r="N74" s="1"/>
      <c r="O74" s="1"/>
      <c r="P74" s="2"/>
      <c r="Q74" s="2"/>
      <c r="R74" s="2"/>
      <c r="S74" s="2"/>
      <c r="T74" s="1"/>
      <c r="U74" s="1"/>
      <c r="V74" s="1"/>
      <c r="W74" s="1"/>
      <c r="X74" s="1"/>
      <c r="Y74" s="1"/>
      <c r="Z74" s="1"/>
    </row>
    <row r="75" spans="2:26" s="4" customFormat="1" ht="33" customHeight="1" thickBot="1" x14ac:dyDescent="0.25">
      <c r="B75" s="209" t="s">
        <v>24</v>
      </c>
      <c r="C75" s="210"/>
      <c r="D75" s="210"/>
      <c r="E75" s="210"/>
      <c r="F75" s="30">
        <f>(F64*F71)*F73</f>
        <v>0</v>
      </c>
      <c r="G75" s="10"/>
      <c r="H75" s="19"/>
      <c r="I75" s="7"/>
      <c r="J75" s="3"/>
      <c r="K75" s="3"/>
      <c r="L75" s="3"/>
      <c r="M75" s="1"/>
      <c r="N75" s="1"/>
      <c r="O75" s="1"/>
      <c r="P75" s="2"/>
      <c r="Q75" s="2"/>
      <c r="R75" s="2"/>
      <c r="S75" s="2"/>
      <c r="T75" s="1"/>
      <c r="U75" s="1"/>
      <c r="V75" s="1"/>
      <c r="W75" s="1"/>
      <c r="X75" s="1"/>
      <c r="Y75" s="1"/>
      <c r="Z75" s="1"/>
    </row>
    <row r="76" spans="2:26" s="4" customFormat="1" ht="22.5" customHeight="1" x14ac:dyDescent="0.2">
      <c r="B76" s="29"/>
      <c r="C76" s="9"/>
      <c r="D76" s="6"/>
      <c r="E76" s="5"/>
      <c r="F76" s="5"/>
      <c r="G76" s="5"/>
      <c r="H76" s="28"/>
      <c r="I76" s="7"/>
      <c r="J76" s="3"/>
      <c r="K76" s="3"/>
      <c r="L76" s="3"/>
      <c r="M76" s="1"/>
      <c r="N76" s="1"/>
      <c r="O76" s="1"/>
      <c r="P76" s="2"/>
      <c r="Q76" s="2"/>
      <c r="R76" s="2"/>
      <c r="S76" s="2"/>
      <c r="T76" s="1"/>
      <c r="U76" s="1"/>
      <c r="V76" s="1"/>
      <c r="W76" s="1"/>
      <c r="X76" s="1"/>
      <c r="Y76" s="1"/>
      <c r="Z76" s="1"/>
    </row>
    <row r="77" spans="2:26" s="4" customFormat="1" ht="33" customHeight="1" thickBot="1" x14ac:dyDescent="0.25">
      <c r="B77" s="201" t="s">
        <v>23</v>
      </c>
      <c r="C77" s="202"/>
      <c r="D77" s="202"/>
      <c r="E77" s="202"/>
      <c r="F77" s="202"/>
      <c r="G77" s="202"/>
      <c r="H77" s="203"/>
      <c r="I77" s="7"/>
      <c r="J77" s="3"/>
      <c r="K77" s="3"/>
      <c r="L77" s="3"/>
      <c r="M77" s="1"/>
      <c r="N77" s="1"/>
      <c r="O77" s="1"/>
      <c r="P77" s="2"/>
      <c r="Q77" s="2"/>
      <c r="R77" s="2"/>
      <c r="S77" s="2"/>
      <c r="T77" s="1"/>
      <c r="U77" s="1"/>
      <c r="V77" s="1"/>
      <c r="W77" s="1"/>
      <c r="X77" s="1"/>
      <c r="Y77" s="1"/>
      <c r="Z77" s="1"/>
    </row>
    <row r="78" spans="2:26" s="4" customFormat="1" ht="33" customHeight="1" thickBot="1" x14ac:dyDescent="0.25">
      <c r="B78" s="196" t="s">
        <v>22</v>
      </c>
      <c r="C78" s="197"/>
      <c r="D78" s="197"/>
      <c r="E78" s="197"/>
      <c r="F78" s="21">
        <f>F68+F75</f>
        <v>0</v>
      </c>
      <c r="G78" s="20" t="s">
        <v>16</v>
      </c>
      <c r="H78" s="19"/>
      <c r="I78" s="7"/>
      <c r="J78" s="3"/>
      <c r="K78" s="3"/>
      <c r="L78" s="3"/>
      <c r="M78" s="1"/>
      <c r="N78" s="1"/>
      <c r="O78" s="1"/>
      <c r="P78" s="2"/>
      <c r="Q78" s="2"/>
      <c r="R78" s="2"/>
      <c r="S78" s="2"/>
      <c r="T78" s="1"/>
      <c r="U78" s="1"/>
      <c r="V78" s="1"/>
      <c r="W78" s="1"/>
      <c r="X78" s="1"/>
      <c r="Y78" s="1"/>
      <c r="Z78" s="1"/>
    </row>
    <row r="79" spans="2:26" s="3" customFormat="1" ht="15.75" customHeight="1" thickBot="1" x14ac:dyDescent="0.25">
      <c r="B79" s="198"/>
      <c r="C79" s="199"/>
      <c r="D79" s="199"/>
      <c r="E79" s="199"/>
      <c r="F79" s="199"/>
      <c r="G79" s="199"/>
      <c r="H79" s="200"/>
      <c r="I79" s="11"/>
      <c r="M79" s="1"/>
      <c r="N79" s="1"/>
      <c r="O79" s="1"/>
      <c r="P79" s="2"/>
      <c r="Q79" s="2"/>
      <c r="R79" s="2"/>
      <c r="S79" s="2"/>
      <c r="T79" s="1"/>
      <c r="U79" s="1"/>
      <c r="V79" s="1"/>
      <c r="W79" s="1"/>
      <c r="X79" s="1"/>
      <c r="Y79" s="1"/>
      <c r="Z79" s="1"/>
    </row>
    <row r="80" spans="2:26" ht="73.5" customHeight="1" thickBot="1" x14ac:dyDescent="0.25">
      <c r="I80" s="11"/>
    </row>
    <row r="81" spans="2:26" ht="43.5" customHeight="1" thickBot="1" x14ac:dyDescent="0.25">
      <c r="B81" s="204" t="s">
        <v>21</v>
      </c>
      <c r="C81" s="205"/>
      <c r="D81" s="205"/>
      <c r="E81" s="205"/>
      <c r="F81" s="205"/>
      <c r="G81" s="205"/>
      <c r="H81" s="206"/>
      <c r="I81" s="11"/>
    </row>
    <row r="82" spans="2:26" s="3" customFormat="1" ht="15.75" customHeight="1" x14ac:dyDescent="0.2">
      <c r="B82" s="192"/>
      <c r="C82" s="186"/>
      <c r="D82" s="186"/>
      <c r="E82" s="186"/>
      <c r="F82" s="186"/>
      <c r="G82" s="186"/>
      <c r="H82" s="193"/>
      <c r="I82" s="11"/>
      <c r="M82" s="1"/>
      <c r="N82" s="1"/>
      <c r="O82" s="1"/>
      <c r="P82" s="2"/>
      <c r="Q82" s="2"/>
      <c r="R82" s="2"/>
      <c r="S82" s="2"/>
      <c r="T82" s="1"/>
      <c r="U82" s="1"/>
      <c r="V82" s="1"/>
      <c r="W82" s="1"/>
      <c r="X82" s="1"/>
      <c r="Y82" s="1"/>
      <c r="Z82" s="1"/>
    </row>
    <row r="83" spans="2:26" s="4" customFormat="1" ht="33" customHeight="1" thickBot="1" x14ac:dyDescent="0.25">
      <c r="B83" s="27" t="s">
        <v>20</v>
      </c>
      <c r="C83" s="26"/>
      <c r="D83" s="26"/>
      <c r="E83" s="26"/>
      <c r="F83" s="26"/>
      <c r="G83" s="10"/>
      <c r="H83" s="19"/>
      <c r="I83" s="7"/>
      <c r="J83" s="3"/>
      <c r="K83" s="3"/>
      <c r="L83" s="3"/>
      <c r="M83" s="1"/>
      <c r="N83" s="1"/>
      <c r="O83" s="1"/>
      <c r="P83" s="2"/>
      <c r="Q83" s="2"/>
      <c r="R83" s="2"/>
      <c r="S83" s="2"/>
      <c r="T83" s="1"/>
      <c r="U83" s="1"/>
      <c r="V83" s="1"/>
      <c r="W83" s="1"/>
      <c r="X83" s="1"/>
      <c r="Y83" s="1"/>
      <c r="Z83" s="1"/>
    </row>
    <row r="84" spans="2:26" s="4" customFormat="1" ht="33" customHeight="1" thickBot="1" x14ac:dyDescent="0.25">
      <c r="B84" s="207" t="s">
        <v>19</v>
      </c>
      <c r="C84" s="195"/>
      <c r="D84" s="195"/>
      <c r="E84" s="195"/>
      <c r="F84" s="25"/>
      <c r="G84" s="10"/>
      <c r="H84" s="19"/>
      <c r="I84" s="7"/>
      <c r="J84" s="3"/>
      <c r="K84" s="3"/>
      <c r="L84" s="3"/>
      <c r="M84" s="1"/>
      <c r="N84" s="1"/>
      <c r="O84" s="1"/>
      <c r="P84" s="2"/>
      <c r="Q84" s="2"/>
      <c r="R84" s="2"/>
      <c r="S84" s="2"/>
      <c r="T84" s="1"/>
      <c r="U84" s="1"/>
      <c r="V84" s="1"/>
      <c r="W84" s="1"/>
      <c r="X84" s="1"/>
      <c r="Y84" s="1"/>
      <c r="Z84" s="1"/>
    </row>
    <row r="85" spans="2:26" s="3" customFormat="1" ht="15.75" customHeight="1" thickBot="1" x14ac:dyDescent="0.25">
      <c r="B85" s="192"/>
      <c r="C85" s="186"/>
      <c r="D85" s="186"/>
      <c r="E85" s="186"/>
      <c r="F85" s="186"/>
      <c r="G85" s="186"/>
      <c r="H85" s="193"/>
      <c r="I85" s="11"/>
      <c r="M85" s="1"/>
      <c r="N85" s="1"/>
      <c r="O85" s="1"/>
      <c r="P85" s="2"/>
      <c r="Q85" s="2"/>
      <c r="R85" s="2"/>
      <c r="S85" s="2"/>
      <c r="T85" s="1"/>
      <c r="U85" s="1"/>
      <c r="V85" s="1"/>
      <c r="W85" s="1"/>
      <c r="X85" s="1"/>
      <c r="Y85" s="1"/>
      <c r="Z85" s="1"/>
    </row>
    <row r="86" spans="2:26" s="4" customFormat="1" ht="66" customHeight="1" thickBot="1" x14ac:dyDescent="0.25">
      <c r="B86" s="194" t="s">
        <v>18</v>
      </c>
      <c r="C86" s="195"/>
      <c r="D86" s="195"/>
      <c r="E86" s="195"/>
      <c r="F86" s="25"/>
      <c r="G86" s="24"/>
      <c r="H86" s="23"/>
      <c r="I86" s="22"/>
      <c r="J86" s="3"/>
      <c r="K86" s="3"/>
      <c r="L86" s="3"/>
      <c r="M86" s="1"/>
      <c r="N86" s="1"/>
      <c r="O86" s="1"/>
      <c r="P86" s="2"/>
      <c r="Q86" s="2"/>
      <c r="R86" s="2"/>
      <c r="S86" s="2"/>
      <c r="T86" s="1"/>
      <c r="U86" s="1"/>
      <c r="V86" s="1"/>
      <c r="W86" s="1"/>
      <c r="X86" s="1"/>
      <c r="Y86" s="1"/>
      <c r="Z86" s="1"/>
    </row>
    <row r="87" spans="2:26" s="3" customFormat="1" ht="15.75" customHeight="1" thickBot="1" x14ac:dyDescent="0.25">
      <c r="B87" s="192"/>
      <c r="C87" s="186"/>
      <c r="D87" s="186"/>
      <c r="E87" s="186"/>
      <c r="F87" s="186"/>
      <c r="G87" s="186"/>
      <c r="H87" s="193"/>
      <c r="I87" s="11"/>
      <c r="M87" s="1"/>
      <c r="N87" s="1"/>
      <c r="O87" s="1"/>
      <c r="P87" s="2"/>
      <c r="Q87" s="2"/>
      <c r="R87" s="2"/>
      <c r="S87" s="2"/>
      <c r="T87" s="1"/>
      <c r="U87" s="1"/>
      <c r="V87" s="1"/>
      <c r="W87" s="1"/>
      <c r="X87" s="1"/>
      <c r="Y87" s="1"/>
      <c r="Z87" s="1"/>
    </row>
    <row r="88" spans="2:26" s="4" customFormat="1" ht="33" customHeight="1" thickBot="1" x14ac:dyDescent="0.25">
      <c r="B88" s="196" t="s">
        <v>17</v>
      </c>
      <c r="C88" s="197"/>
      <c r="D88" s="197"/>
      <c r="E88" s="197"/>
      <c r="F88" s="21">
        <f>F84+F86</f>
        <v>0</v>
      </c>
      <c r="G88" s="20" t="s">
        <v>16</v>
      </c>
      <c r="H88" s="19"/>
      <c r="I88" s="7"/>
      <c r="J88" s="3"/>
      <c r="K88" s="3"/>
      <c r="L88" s="3"/>
      <c r="M88" s="1"/>
      <c r="N88" s="1"/>
      <c r="O88" s="1"/>
      <c r="P88" s="2"/>
      <c r="Q88" s="2"/>
      <c r="R88" s="2"/>
      <c r="S88" s="2"/>
      <c r="T88" s="1"/>
      <c r="U88" s="1"/>
      <c r="V88" s="1"/>
      <c r="W88" s="1"/>
      <c r="X88" s="1"/>
      <c r="Y88" s="1"/>
      <c r="Z88" s="1"/>
    </row>
    <row r="89" spans="2:26" s="3" customFormat="1" ht="15.75" customHeight="1" thickBot="1" x14ac:dyDescent="0.25">
      <c r="B89" s="198"/>
      <c r="C89" s="199"/>
      <c r="D89" s="199"/>
      <c r="E89" s="199"/>
      <c r="F89" s="199"/>
      <c r="G89" s="199"/>
      <c r="H89" s="200"/>
      <c r="I89" s="11"/>
      <c r="M89" s="1"/>
      <c r="N89" s="1"/>
      <c r="O89" s="1"/>
      <c r="P89" s="2"/>
      <c r="Q89" s="2"/>
      <c r="R89" s="2"/>
      <c r="S89" s="2"/>
      <c r="T89" s="1"/>
      <c r="U89" s="1"/>
      <c r="V89" s="1"/>
      <c r="W89" s="1"/>
      <c r="X89" s="1"/>
      <c r="Y89" s="1"/>
      <c r="Z89" s="1"/>
    </row>
    <row r="90" spans="2:26" ht="73.5" customHeight="1" thickBot="1" x14ac:dyDescent="0.25">
      <c r="I90" s="11"/>
    </row>
    <row r="91" spans="2:26" ht="43.5" customHeight="1" thickBot="1" x14ac:dyDescent="0.25">
      <c r="B91" s="188" t="s">
        <v>15</v>
      </c>
      <c r="C91" s="189"/>
      <c r="D91" s="189"/>
      <c r="E91" s="189"/>
      <c r="F91" s="189"/>
      <c r="G91" s="189"/>
      <c r="H91" s="190"/>
      <c r="I91" s="11"/>
    </row>
    <row r="92" spans="2:26" s="3" customFormat="1" ht="15" customHeight="1" x14ac:dyDescent="0.2">
      <c r="B92" s="186"/>
      <c r="C92" s="186"/>
      <c r="D92" s="186"/>
      <c r="E92" s="186"/>
      <c r="F92" s="186"/>
      <c r="G92" s="186"/>
      <c r="H92" s="186"/>
      <c r="I92" s="11"/>
      <c r="M92" s="1"/>
      <c r="N92" s="1"/>
      <c r="O92" s="1"/>
      <c r="P92" s="2"/>
      <c r="Q92" s="2"/>
      <c r="R92" s="2"/>
      <c r="S92" s="2"/>
      <c r="T92" s="1"/>
      <c r="U92" s="1"/>
      <c r="V92" s="1"/>
      <c r="W92" s="1"/>
      <c r="X92" s="1"/>
      <c r="Y92" s="1"/>
      <c r="Z92" s="1"/>
    </row>
    <row r="93" spans="2:26" s="3" customFormat="1" ht="21.75" customHeight="1" x14ac:dyDescent="0.2">
      <c r="B93" s="191" t="s">
        <v>14</v>
      </c>
      <c r="C93" s="191"/>
      <c r="D93" s="191"/>
      <c r="E93" s="191"/>
      <c r="F93" s="191"/>
      <c r="G93" s="191"/>
      <c r="H93" s="191"/>
      <c r="I93" s="11"/>
      <c r="M93" s="1"/>
      <c r="N93" s="1"/>
      <c r="O93" s="1"/>
      <c r="P93" s="2"/>
      <c r="Q93" s="2"/>
      <c r="R93" s="2"/>
      <c r="S93" s="2"/>
      <c r="T93" s="1"/>
      <c r="U93" s="1"/>
      <c r="V93" s="1"/>
      <c r="W93" s="1"/>
      <c r="X93" s="1"/>
      <c r="Y93" s="1"/>
      <c r="Z93" s="1"/>
    </row>
    <row r="94" spans="2:26" s="3" customFormat="1" ht="14.25" customHeight="1" thickBot="1" x14ac:dyDescent="0.25">
      <c r="B94" s="186"/>
      <c r="C94" s="186"/>
      <c r="D94" s="186"/>
      <c r="E94" s="186"/>
      <c r="F94" s="186"/>
      <c r="G94" s="186"/>
      <c r="H94" s="186"/>
      <c r="I94" s="11"/>
      <c r="M94" s="1"/>
      <c r="N94" s="1"/>
      <c r="O94" s="1"/>
      <c r="P94" s="2"/>
      <c r="Q94" s="2"/>
      <c r="R94" s="2"/>
      <c r="S94" s="2"/>
      <c r="T94" s="1"/>
      <c r="U94" s="1"/>
      <c r="V94" s="1"/>
      <c r="W94" s="1"/>
      <c r="X94" s="1"/>
      <c r="Y94" s="1"/>
      <c r="Z94" s="1"/>
    </row>
    <row r="95" spans="2:26" s="3" customFormat="1" ht="46.5" customHeight="1" x14ac:dyDescent="0.2">
      <c r="B95" s="178" t="s">
        <v>7</v>
      </c>
      <c r="C95" s="180" t="s">
        <v>6</v>
      </c>
      <c r="D95" s="182" t="s">
        <v>5</v>
      </c>
      <c r="E95" s="180" t="s">
        <v>4</v>
      </c>
      <c r="F95" s="180"/>
      <c r="G95" s="180" t="s">
        <v>3</v>
      </c>
      <c r="H95" s="184"/>
      <c r="I95" s="11"/>
      <c r="M95" s="1"/>
      <c r="N95" s="1"/>
      <c r="O95" s="1"/>
      <c r="P95" s="2"/>
      <c r="Q95" s="2"/>
      <c r="R95" s="2"/>
      <c r="S95" s="2"/>
      <c r="T95" s="1"/>
      <c r="U95" s="1"/>
      <c r="V95" s="1"/>
      <c r="W95" s="1"/>
      <c r="X95" s="1"/>
      <c r="Y95" s="1"/>
      <c r="Z95" s="1"/>
    </row>
    <row r="96" spans="2:26" s="3" customFormat="1" ht="46.5" customHeight="1" thickBot="1" x14ac:dyDescent="0.25">
      <c r="B96" s="179"/>
      <c r="C96" s="181"/>
      <c r="D96" s="183"/>
      <c r="E96" s="181"/>
      <c r="F96" s="181"/>
      <c r="G96" s="181"/>
      <c r="H96" s="185"/>
      <c r="I96" s="11"/>
      <c r="M96" s="1"/>
      <c r="N96" s="1"/>
      <c r="O96" s="1"/>
      <c r="P96" s="2"/>
      <c r="Q96" s="2"/>
      <c r="R96" s="2"/>
      <c r="S96" s="2"/>
      <c r="T96" s="1"/>
      <c r="U96" s="1"/>
      <c r="V96" s="1"/>
      <c r="W96" s="1"/>
      <c r="X96" s="1"/>
      <c r="Y96" s="1"/>
      <c r="Z96" s="1"/>
    </row>
    <row r="97" spans="2:26" s="3" customFormat="1" ht="18.75" customHeight="1" x14ac:dyDescent="0.2">
      <c r="B97" s="186"/>
      <c r="C97" s="186"/>
      <c r="D97" s="186"/>
      <c r="E97" s="186"/>
      <c r="F97" s="186"/>
      <c r="G97" s="186"/>
      <c r="H97" s="186"/>
      <c r="I97" s="11"/>
      <c r="M97" s="1"/>
      <c r="N97" s="1"/>
      <c r="O97" s="1"/>
      <c r="P97" s="2"/>
      <c r="Q97" s="2"/>
      <c r="R97" s="2"/>
      <c r="S97" s="2"/>
      <c r="T97" s="1"/>
      <c r="U97" s="1"/>
      <c r="V97" s="1"/>
      <c r="W97" s="1"/>
      <c r="X97" s="1"/>
      <c r="Y97" s="1"/>
      <c r="Z97" s="1"/>
    </row>
    <row r="98" spans="2:26" s="3" customFormat="1" ht="21.75" customHeight="1" x14ac:dyDescent="0.2">
      <c r="B98" s="191" t="s">
        <v>13</v>
      </c>
      <c r="C98" s="191"/>
      <c r="D98" s="191"/>
      <c r="E98" s="191"/>
      <c r="F98" s="191"/>
      <c r="G98" s="191"/>
      <c r="H98" s="191"/>
      <c r="I98" s="11"/>
      <c r="M98" s="1"/>
      <c r="N98" s="1"/>
      <c r="O98" s="1"/>
      <c r="P98" s="2"/>
      <c r="Q98" s="2"/>
      <c r="R98" s="2"/>
      <c r="S98" s="2"/>
      <c r="T98" s="1"/>
      <c r="U98" s="1"/>
      <c r="V98" s="1"/>
      <c r="W98" s="1"/>
      <c r="X98" s="1"/>
      <c r="Y98" s="1"/>
      <c r="Z98" s="1"/>
    </row>
    <row r="99" spans="2:26" s="3" customFormat="1" ht="15.75" customHeight="1" x14ac:dyDescent="0.2">
      <c r="B99" s="186"/>
      <c r="C99" s="186"/>
      <c r="D99" s="186"/>
      <c r="E99" s="186"/>
      <c r="F99" s="186"/>
      <c r="G99" s="186"/>
      <c r="H99" s="186"/>
      <c r="I99" s="11"/>
      <c r="M99" s="1"/>
      <c r="N99" s="1"/>
      <c r="O99" s="1"/>
      <c r="P99" s="2"/>
      <c r="Q99" s="2"/>
      <c r="R99" s="2"/>
      <c r="S99" s="2"/>
      <c r="T99" s="1"/>
      <c r="U99" s="1"/>
      <c r="V99" s="1"/>
      <c r="W99" s="1"/>
      <c r="X99" s="1"/>
      <c r="Y99" s="1"/>
      <c r="Z99" s="1"/>
    </row>
    <row r="100" spans="2:26" s="3" customFormat="1" ht="33" customHeight="1" x14ac:dyDescent="0.2">
      <c r="B100" s="175" t="s">
        <v>12</v>
      </c>
      <c r="C100" s="175"/>
      <c r="D100" s="175"/>
      <c r="E100" s="175"/>
      <c r="F100" s="175"/>
      <c r="G100" s="175"/>
      <c r="H100" s="175"/>
      <c r="I100" s="11"/>
      <c r="M100" s="1"/>
      <c r="N100" s="1"/>
      <c r="O100" s="1"/>
      <c r="P100" s="2"/>
      <c r="Q100" s="2"/>
      <c r="R100" s="2"/>
      <c r="S100" s="2"/>
      <c r="T100" s="1"/>
      <c r="U100" s="1"/>
      <c r="V100" s="1"/>
      <c r="W100" s="1"/>
      <c r="X100" s="1"/>
      <c r="Y100" s="1"/>
      <c r="Z100" s="1"/>
    </row>
    <row r="101" spans="2:26" s="4" customFormat="1" ht="33" customHeight="1" x14ac:dyDescent="0.2">
      <c r="B101" s="176" t="s">
        <v>1</v>
      </c>
      <c r="C101" s="176"/>
      <c r="E101" s="10"/>
      <c r="F101" s="10"/>
      <c r="G101" s="10"/>
      <c r="H101" s="10"/>
      <c r="I101" s="7"/>
      <c r="J101" s="3"/>
      <c r="K101" s="3"/>
      <c r="L101" s="3"/>
      <c r="M101" s="1"/>
      <c r="N101" s="1"/>
      <c r="O101" s="1"/>
      <c r="P101" s="2"/>
      <c r="Q101" s="2"/>
      <c r="R101" s="2"/>
      <c r="S101" s="2"/>
      <c r="T101" s="1"/>
      <c r="U101" s="1"/>
      <c r="V101" s="1"/>
      <c r="W101" s="1"/>
      <c r="X101" s="1"/>
      <c r="Y101" s="1"/>
      <c r="Z101" s="1"/>
    </row>
    <row r="102" spans="2:26" s="4" customFormat="1" ht="33" customHeight="1" x14ac:dyDescent="0.2">
      <c r="C102" s="9" t="str">
        <f>CONCATENATE(" $45.000"," + ($",G19,") =")</f>
        <v xml:space="preserve"> $45.000 + ($1.05) =</v>
      </c>
      <c r="D102" s="6">
        <f>(45+G19)</f>
        <v>46.05</v>
      </c>
      <c r="E102" s="5"/>
      <c r="F102" s="5"/>
      <c r="G102" s="5"/>
      <c r="H102" s="5"/>
      <c r="I102" s="7"/>
      <c r="J102" s="3"/>
      <c r="K102" s="3"/>
      <c r="L102" s="3"/>
      <c r="M102" s="1"/>
      <c r="N102" s="1"/>
      <c r="O102" s="1"/>
      <c r="P102" s="2"/>
      <c r="Q102" s="2"/>
      <c r="R102" s="2"/>
      <c r="S102" s="2"/>
      <c r="T102" s="1"/>
      <c r="U102" s="1"/>
      <c r="V102" s="1"/>
      <c r="W102" s="1"/>
      <c r="X102" s="1"/>
      <c r="Y102" s="1"/>
      <c r="Z102" s="1"/>
    </row>
    <row r="103" spans="2:26" s="4" customFormat="1" ht="33" hidden="1" customHeight="1" x14ac:dyDescent="0.2">
      <c r="B103" s="176" t="s">
        <v>11</v>
      </c>
      <c r="C103" s="176"/>
      <c r="D103" s="18"/>
      <c r="E103" s="5"/>
      <c r="F103" s="5"/>
      <c r="G103" s="5"/>
      <c r="H103" s="5"/>
      <c r="I103" s="7"/>
      <c r="J103" s="3"/>
      <c r="K103" s="3"/>
      <c r="L103" s="3"/>
      <c r="M103" s="1"/>
      <c r="N103" s="1"/>
      <c r="O103" s="1"/>
      <c r="P103" s="2"/>
      <c r="Q103" s="2"/>
      <c r="R103" s="2"/>
      <c r="S103" s="2"/>
      <c r="T103" s="1"/>
      <c r="U103" s="1"/>
      <c r="V103" s="1"/>
      <c r="W103" s="1"/>
      <c r="X103" s="1"/>
      <c r="Y103" s="1"/>
      <c r="Z103" s="1"/>
    </row>
    <row r="104" spans="2:26" s="4" customFormat="1" ht="33" hidden="1" customHeight="1" x14ac:dyDescent="0.2">
      <c r="C104" s="17" t="str">
        <f>CONCATENATE(" $45.000"," x ",H42, " =")</f>
        <v xml:space="preserve"> $45.000 x 0%
(There will be no PPI adjustment until July 2025) =</v>
      </c>
      <c r="D104" s="16" t="e">
        <f>(45*H42)</f>
        <v>#VALUE!</v>
      </c>
      <c r="E104" s="5"/>
      <c r="F104" s="5"/>
      <c r="G104" s="5"/>
      <c r="H104" s="5"/>
      <c r="I104" s="7"/>
      <c r="J104" s="3"/>
      <c r="K104" s="3"/>
      <c r="L104" s="3"/>
      <c r="M104" s="1"/>
      <c r="N104" s="1"/>
      <c r="O104" s="1"/>
      <c r="P104" s="2"/>
      <c r="Q104" s="2"/>
      <c r="R104" s="2"/>
      <c r="S104" s="2"/>
      <c r="T104" s="1"/>
      <c r="U104" s="1"/>
      <c r="V104" s="1"/>
      <c r="W104" s="1"/>
      <c r="X104" s="1"/>
      <c r="Y104" s="1"/>
      <c r="Z104" s="1"/>
    </row>
    <row r="105" spans="2:26" s="4" customFormat="1" ht="33" hidden="1" customHeight="1" x14ac:dyDescent="0.2">
      <c r="C105" s="187" t="e">
        <f>CONCATENATE("$",D104," x 96.25% (Difference of 100% Material Minus Total % Asphalt + Fuel Allowance) =")</f>
        <v>#VALUE!</v>
      </c>
      <c r="D105" s="187"/>
      <c r="E105" s="187"/>
      <c r="F105" s="187"/>
      <c r="G105" s="187"/>
      <c r="H105" s="6" t="e">
        <f>(D104*96.25)/100</f>
        <v>#VALUE!</v>
      </c>
      <c r="I105" s="7"/>
      <c r="J105" s="3"/>
      <c r="K105" s="3"/>
      <c r="L105" s="3"/>
      <c r="M105" s="1"/>
      <c r="N105" s="1"/>
      <c r="O105" s="1" t="e">
        <f>D104*96.25/100</f>
        <v>#VALUE!</v>
      </c>
      <c r="P105" s="2"/>
      <c r="Q105" s="2"/>
      <c r="R105" s="2"/>
      <c r="S105" s="2"/>
      <c r="T105" s="1"/>
      <c r="U105" s="1"/>
      <c r="V105" s="1"/>
      <c r="W105" s="1"/>
      <c r="X105" s="1"/>
      <c r="Y105" s="1"/>
      <c r="Z105" s="1"/>
    </row>
    <row r="106" spans="2:26" s="4" customFormat="1" ht="33" hidden="1" customHeight="1" x14ac:dyDescent="0.2">
      <c r="B106" s="176" t="s">
        <v>10</v>
      </c>
      <c r="C106" s="176"/>
      <c r="D106" s="176"/>
      <c r="E106" s="176"/>
      <c r="F106" s="176"/>
      <c r="G106" s="5"/>
      <c r="H106" s="5"/>
      <c r="I106" s="7"/>
      <c r="J106" s="3"/>
      <c r="K106" s="3"/>
      <c r="L106" s="3"/>
      <c r="M106" s="1"/>
      <c r="N106" s="1"/>
      <c r="O106" s="1"/>
      <c r="P106" s="2"/>
      <c r="Q106" s="2"/>
      <c r="R106" s="2"/>
      <c r="S106" s="2"/>
      <c r="T106" s="1"/>
      <c r="U106" s="1"/>
      <c r="V106" s="1"/>
      <c r="W106" s="1"/>
      <c r="X106" s="1"/>
      <c r="Y106" s="1"/>
      <c r="Z106" s="1"/>
    </row>
    <row r="107" spans="2:26" s="4" customFormat="1" ht="33" hidden="1" customHeight="1" x14ac:dyDescent="0.2">
      <c r="C107" s="14" t="e">
        <f>CONCATENATE("$",D102," + $",H105, "  =")</f>
        <v>#VALUE!</v>
      </c>
      <c r="D107" s="13" t="e">
        <f>D102+H105</f>
        <v>#VALUE!</v>
      </c>
      <c r="E107" s="5"/>
      <c r="F107" s="5"/>
      <c r="G107" s="5"/>
      <c r="H107" s="5"/>
      <c r="I107" s="7"/>
      <c r="J107" s="3"/>
      <c r="K107" s="12"/>
      <c r="L107" s="3"/>
      <c r="M107" s="1"/>
      <c r="N107" s="1"/>
      <c r="O107" s="1"/>
      <c r="P107" s="2"/>
      <c r="Q107" s="2"/>
      <c r="R107" s="2"/>
      <c r="S107" s="2"/>
      <c r="T107" s="1"/>
      <c r="U107" s="1"/>
      <c r="V107" s="1"/>
      <c r="W107" s="1"/>
      <c r="X107" s="1"/>
      <c r="Y107" s="1"/>
      <c r="Z107" s="1"/>
    </row>
    <row r="108" spans="2:26" ht="29.25" customHeight="1" thickBot="1" x14ac:dyDescent="0.25">
      <c r="I108" s="11"/>
    </row>
    <row r="109" spans="2:26" ht="43.5" customHeight="1" thickBot="1" x14ac:dyDescent="0.25">
      <c r="B109" s="188" t="s">
        <v>9</v>
      </c>
      <c r="C109" s="189"/>
      <c r="D109" s="189"/>
      <c r="E109" s="189"/>
      <c r="F109" s="189"/>
      <c r="G109" s="189"/>
      <c r="H109" s="190"/>
      <c r="I109" s="11"/>
    </row>
    <row r="110" spans="2:26" ht="21.75" customHeight="1" x14ac:dyDescent="0.2">
      <c r="B110" s="186"/>
      <c r="C110" s="186"/>
      <c r="D110" s="186"/>
      <c r="E110" s="186"/>
      <c r="F110" s="186"/>
      <c r="G110" s="186"/>
      <c r="H110" s="186"/>
      <c r="I110" s="11"/>
    </row>
    <row r="111" spans="2:26" ht="21.75" customHeight="1" x14ac:dyDescent="0.2">
      <c r="B111" s="191" t="s">
        <v>8</v>
      </c>
      <c r="C111" s="191"/>
      <c r="D111" s="191"/>
      <c r="E111" s="191"/>
      <c r="F111" s="191"/>
      <c r="G111" s="191"/>
      <c r="H111" s="191"/>
      <c r="I111" s="11"/>
    </row>
    <row r="112" spans="2:26" ht="14.25" customHeight="1" thickBot="1" x14ac:dyDescent="0.25">
      <c r="B112" s="186"/>
      <c r="C112" s="186"/>
      <c r="D112" s="186"/>
      <c r="E112" s="186"/>
      <c r="F112" s="186"/>
      <c r="G112" s="186"/>
      <c r="H112" s="186"/>
      <c r="I112" s="11"/>
    </row>
    <row r="113" spans="2:26" ht="46.5" customHeight="1" x14ac:dyDescent="0.2">
      <c r="B113" s="178" t="s">
        <v>7</v>
      </c>
      <c r="C113" s="180" t="s">
        <v>6</v>
      </c>
      <c r="D113" s="182" t="s">
        <v>5</v>
      </c>
      <c r="E113" s="180" t="s">
        <v>4</v>
      </c>
      <c r="F113" s="180"/>
      <c r="G113" s="180" t="s">
        <v>3</v>
      </c>
      <c r="H113" s="184"/>
      <c r="I113" s="11"/>
    </row>
    <row r="114" spans="2:26" ht="46.5" customHeight="1" thickBot="1" x14ac:dyDescent="0.25">
      <c r="B114" s="179"/>
      <c r="C114" s="181"/>
      <c r="D114" s="183"/>
      <c r="E114" s="181"/>
      <c r="F114" s="181"/>
      <c r="G114" s="181"/>
      <c r="H114" s="185"/>
      <c r="I114" s="11"/>
    </row>
    <row r="115" spans="2:26" ht="18.75" customHeight="1" x14ac:dyDescent="0.2">
      <c r="B115" s="186"/>
      <c r="C115" s="186"/>
      <c r="D115" s="186"/>
      <c r="E115" s="186"/>
      <c r="F115" s="186"/>
      <c r="G115" s="186"/>
      <c r="H115" s="186"/>
      <c r="I115" s="11"/>
    </row>
    <row r="116" spans="2:26" ht="33" customHeight="1" x14ac:dyDescent="0.2">
      <c r="B116" s="175" t="s">
        <v>2</v>
      </c>
      <c r="C116" s="175"/>
      <c r="D116" s="175"/>
      <c r="E116" s="175"/>
      <c r="F116" s="175"/>
      <c r="G116" s="175"/>
      <c r="H116" s="175"/>
      <c r="I116" s="11"/>
    </row>
    <row r="117" spans="2:26" s="4" customFormat="1" ht="33" customHeight="1" x14ac:dyDescent="0.2">
      <c r="B117" s="176" t="s">
        <v>1</v>
      </c>
      <c r="C117" s="176"/>
      <c r="E117" s="10"/>
      <c r="F117" s="10"/>
      <c r="G117" s="10"/>
      <c r="H117" s="10"/>
      <c r="I117" s="7"/>
      <c r="J117" s="3"/>
      <c r="K117" s="3"/>
      <c r="L117" s="3"/>
      <c r="M117" s="1"/>
      <c r="N117" s="1"/>
      <c r="O117" s="1"/>
      <c r="P117" s="2"/>
      <c r="Q117" s="2"/>
      <c r="R117" s="2"/>
      <c r="S117" s="2"/>
      <c r="T117" s="1"/>
      <c r="U117" s="1"/>
      <c r="V117" s="1"/>
      <c r="W117" s="1"/>
      <c r="X117" s="1"/>
      <c r="Y117" s="1"/>
      <c r="Z117" s="1"/>
    </row>
    <row r="118" spans="2:26" s="4" customFormat="1" ht="33" customHeight="1" x14ac:dyDescent="0.2">
      <c r="C118" s="9" t="str">
        <f>CONCATENATE(" $45.000"," + ($",G57,") =")</f>
        <v xml:space="preserve"> $45.000 + ($1.96) =</v>
      </c>
      <c r="D118" s="6">
        <f>(45+G57)</f>
        <v>46.96</v>
      </c>
      <c r="E118" s="5"/>
      <c r="F118" s="5"/>
      <c r="G118" s="5"/>
      <c r="H118" s="5"/>
      <c r="I118" s="7"/>
      <c r="J118" s="3"/>
      <c r="K118" s="3"/>
      <c r="L118" s="3"/>
      <c r="M118" s="1"/>
      <c r="N118" s="1"/>
      <c r="O118" s="1"/>
      <c r="P118" s="2"/>
      <c r="Q118" s="2"/>
      <c r="R118" s="2"/>
      <c r="S118" s="2"/>
      <c r="T118" s="1"/>
      <c r="U118" s="1"/>
      <c r="V118" s="1"/>
      <c r="W118" s="1"/>
      <c r="X118" s="1"/>
      <c r="Y118" s="1"/>
      <c r="Z118" s="1"/>
    </row>
    <row r="119" spans="2:26" s="4" customFormat="1" ht="40.5" customHeight="1" x14ac:dyDescent="0.25">
      <c r="B119" s="177" t="s">
        <v>0</v>
      </c>
      <c r="C119" s="177"/>
      <c r="D119" s="8">
        <f>D118</f>
        <v>46.96</v>
      </c>
      <c r="E119" s="5"/>
      <c r="F119" s="5"/>
      <c r="G119" s="5"/>
      <c r="H119" s="5"/>
      <c r="I119" s="7"/>
      <c r="J119" s="3"/>
      <c r="K119" s="3"/>
      <c r="L119" s="3"/>
      <c r="M119" s="1"/>
      <c r="N119" s="1"/>
      <c r="O119" s="1"/>
      <c r="P119" s="2"/>
      <c r="Q119" s="2"/>
      <c r="R119" s="2"/>
      <c r="S119" s="2"/>
      <c r="T119" s="1"/>
      <c r="U119" s="1"/>
      <c r="V119" s="1"/>
      <c r="W119" s="1"/>
      <c r="X119" s="1"/>
      <c r="Y119" s="1"/>
      <c r="Z119" s="1"/>
    </row>
    <row r="120" spans="2:26" s="4" customFormat="1" ht="33" customHeight="1" x14ac:dyDescent="0.2">
      <c r="D120" s="6"/>
      <c r="E120" s="5"/>
      <c r="F120" s="5"/>
      <c r="G120" s="5"/>
      <c r="H120" s="5"/>
      <c r="J120" s="3"/>
      <c r="K120" s="3"/>
      <c r="L120" s="3"/>
      <c r="M120" s="1"/>
      <c r="N120" s="1"/>
      <c r="O120" s="1"/>
      <c r="P120" s="2"/>
      <c r="Q120" s="2"/>
      <c r="R120" s="2"/>
      <c r="S120" s="2"/>
      <c r="T120" s="1"/>
      <c r="U120" s="1"/>
      <c r="V120" s="1"/>
      <c r="W120" s="1"/>
      <c r="X120" s="1"/>
      <c r="Y120" s="1"/>
      <c r="Z120" s="1"/>
    </row>
    <row r="123" spans="2:26" ht="50.25" customHeight="1" x14ac:dyDescent="0.2"/>
    <row r="124" spans="2:26" ht="56.25" customHeight="1" x14ac:dyDescent="0.2"/>
    <row r="125" spans="2:26" ht="18" customHeight="1" x14ac:dyDescent="0.2"/>
    <row r="126" spans="2:26" ht="18" customHeight="1" x14ac:dyDescent="0.2"/>
    <row r="127" spans="2:26" ht="18" customHeight="1" x14ac:dyDescent="0.2"/>
    <row r="128" spans="2:26"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sheetData>
  <sheetProtection algorithmName="SHA-512" hashValue="zZnR8BYY0J5O0H9X3JRDZfG8jzFgPEwzbij4nHk9Ubtc0SMr4xV8PuuCESMaV9sF8zso/tX+FiUgaiPVShu5TQ==" saltValue="4X9c7okzeCPcUmpRerjY/A==" spinCount="100000" sheet="1" formatColumns="0" formatRows="0" selectLockedCells="1"/>
  <mergeCells count="122">
    <mergeCell ref="B116:H116"/>
    <mergeCell ref="B117:C117"/>
    <mergeCell ref="B119:C119"/>
    <mergeCell ref="B113:B114"/>
    <mergeCell ref="C113:C114"/>
    <mergeCell ref="D113:D114"/>
    <mergeCell ref="E113:F114"/>
    <mergeCell ref="G113:H114"/>
    <mergeCell ref="B115:H115"/>
    <mergeCell ref="B110:H110"/>
    <mergeCell ref="B111:H111"/>
    <mergeCell ref="B112:H112"/>
    <mergeCell ref="B91:H91"/>
    <mergeCell ref="B92:H92"/>
    <mergeCell ref="B93:H93"/>
    <mergeCell ref="B94:H94"/>
    <mergeCell ref="B95:B96"/>
    <mergeCell ref="C95:C96"/>
    <mergeCell ref="D95:D96"/>
    <mergeCell ref="E95:F96"/>
    <mergeCell ref="G95:H96"/>
    <mergeCell ref="B97:H97"/>
    <mergeCell ref="B98:H98"/>
    <mergeCell ref="B99:H99"/>
    <mergeCell ref="B100:H100"/>
    <mergeCell ref="B101:C101"/>
    <mergeCell ref="B103:C103"/>
    <mergeCell ref="C105:G105"/>
    <mergeCell ref="B106:F106"/>
    <mergeCell ref="B109:H109"/>
    <mergeCell ref="B88:E88"/>
    <mergeCell ref="B89:H89"/>
    <mergeCell ref="B62:H62"/>
    <mergeCell ref="B63:C63"/>
    <mergeCell ref="B64:E64"/>
    <mergeCell ref="B65:H65"/>
    <mergeCell ref="B66:E66"/>
    <mergeCell ref="B67:H67"/>
    <mergeCell ref="B68:E68"/>
    <mergeCell ref="B70:C70"/>
    <mergeCell ref="B71:E71"/>
    <mergeCell ref="B72:H72"/>
    <mergeCell ref="B73:E73"/>
    <mergeCell ref="B74:H74"/>
    <mergeCell ref="B75:E75"/>
    <mergeCell ref="B77:H77"/>
    <mergeCell ref="B78:E78"/>
    <mergeCell ref="B79:H79"/>
    <mergeCell ref="B81:H81"/>
    <mergeCell ref="B82:H82"/>
    <mergeCell ref="B84:E84"/>
    <mergeCell ref="B85:H85"/>
    <mergeCell ref="B86:E86"/>
    <mergeCell ref="D36:E36"/>
    <mergeCell ref="B38:D38"/>
    <mergeCell ref="B40:H40"/>
    <mergeCell ref="H42:H52"/>
    <mergeCell ref="B55:H55"/>
    <mergeCell ref="G56:H56"/>
    <mergeCell ref="G57:H57"/>
    <mergeCell ref="G58:H58"/>
    <mergeCell ref="B87:H87"/>
    <mergeCell ref="G21:H21"/>
    <mergeCell ref="P21:P23"/>
    <mergeCell ref="Q21:Q23"/>
    <mergeCell ref="G22:H22"/>
    <mergeCell ref="G23:H23"/>
    <mergeCell ref="G59:H59"/>
    <mergeCell ref="B61:H61"/>
    <mergeCell ref="G24:H24"/>
    <mergeCell ref="P24:P26"/>
    <mergeCell ref="Q24:Q26"/>
    <mergeCell ref="G25:H25"/>
    <mergeCell ref="G26:H26"/>
    <mergeCell ref="G27:H27"/>
    <mergeCell ref="P27:P29"/>
    <mergeCell ref="Q27:Q29"/>
    <mergeCell ref="G28:H28"/>
    <mergeCell ref="G29:H29"/>
    <mergeCell ref="P30:P32"/>
    <mergeCell ref="Q30:Q32"/>
    <mergeCell ref="B31:H31"/>
    <mergeCell ref="B32:H32"/>
    <mergeCell ref="B33:H33"/>
    <mergeCell ref="B34:H34"/>
    <mergeCell ref="B35:H35"/>
    <mergeCell ref="P16:P17"/>
    <mergeCell ref="Q16:Q17"/>
    <mergeCell ref="B17:H17"/>
    <mergeCell ref="B10:C10"/>
    <mergeCell ref="D10:F10"/>
    <mergeCell ref="P10:P12"/>
    <mergeCell ref="Q10:Q12"/>
    <mergeCell ref="G18:H18"/>
    <mergeCell ref="P18:P20"/>
    <mergeCell ref="Q18:Q20"/>
    <mergeCell ref="G19:H19"/>
    <mergeCell ref="G20:H20"/>
    <mergeCell ref="S10:S29"/>
    <mergeCell ref="B11:H11"/>
    <mergeCell ref="B12:E12"/>
    <mergeCell ref="B13:H13"/>
    <mergeCell ref="J13:K13"/>
    <mergeCell ref="P13:P15"/>
    <mergeCell ref="B1:D1"/>
    <mergeCell ref="C3:E3"/>
    <mergeCell ref="G3:H3"/>
    <mergeCell ref="C4:E4"/>
    <mergeCell ref="G4:H4"/>
    <mergeCell ref="B6:E6"/>
    <mergeCell ref="F6:G6"/>
    <mergeCell ref="M6:N8"/>
    <mergeCell ref="P6:S7"/>
    <mergeCell ref="B7:E7"/>
    <mergeCell ref="B8:H8"/>
    <mergeCell ref="P8:S8"/>
    <mergeCell ref="B9:H9"/>
    <mergeCell ref="J9:K9"/>
    <mergeCell ref="Q13:Q15"/>
    <mergeCell ref="B14:H14"/>
    <mergeCell ref="B15:H15"/>
    <mergeCell ref="B16:H16"/>
  </mergeCells>
  <dataValidations count="8">
    <dataValidation type="list" allowBlank="1" showInputMessage="1" showErrorMessage="1" sqref="K15" xr:uid="{8E93B000-A6AD-4B4C-A819-E4F6C77C1A54}">
      <formula1>$N$14:$N$49</formula1>
    </dataValidation>
    <dataValidation type="list" allowBlank="1" showInputMessage="1" showErrorMessage="1" sqref="K10" xr:uid="{40955F8F-72B6-468A-9A58-51E46F8ADC23}">
      <formula1>"2025, 2026, 2027"</formula1>
    </dataValidation>
    <dataValidation type="list" allowBlank="1" showInputMessage="1" showErrorMessage="1" sqref="K65400 WVQ982990 WLU982990 WBY982990 VSC982990 VIG982990 UYK982990 UOO982990 UES982990 TUW982990 TLA982990 TBE982990 SRI982990 SHM982990 RXQ982990 RNU982990 RDY982990 QUC982990 QKG982990 QAK982990 PQO982990 PGS982990 OWW982990 ONA982990 ODE982990 NTI982990 NJM982990 MZQ982990 MPU982990 MFY982990 LWC982990 LMG982990 LCK982990 KSO982990 KIS982990 JYW982990 JPA982990 JFE982990 IVI982990 ILM982990 IBQ982990 HRU982990 HHY982990 GYC982990 GOG982990 GEK982990 FUO982990 FKS982990 FAW982990 ERA982990 EHE982990 DXI982990 DNM982990 DDQ982990 CTU982990 CJY982990 CAC982990 BQG982990 BGK982990 AWO982990 AMS982990 ACW982990 TA982990 JE982990 K982904 WVQ917454 WLU917454 WBY917454 VSC917454 VIG917454 UYK917454 UOO917454 UES917454 TUW917454 TLA917454 TBE917454 SRI917454 SHM917454 RXQ917454 RNU917454 RDY917454 QUC917454 QKG917454 QAK917454 PQO917454 PGS917454 OWW917454 ONA917454 ODE917454 NTI917454 NJM917454 MZQ917454 MPU917454 MFY917454 LWC917454 LMG917454 LCK917454 KSO917454 KIS917454 JYW917454 JPA917454 JFE917454 IVI917454 ILM917454 IBQ917454 HRU917454 HHY917454 GYC917454 GOG917454 GEK917454 FUO917454 FKS917454 FAW917454 ERA917454 EHE917454 DXI917454 DNM917454 DDQ917454 CTU917454 CJY917454 CAC917454 BQG917454 BGK917454 AWO917454 AMS917454 ACW917454 TA917454 JE917454 K917368 WVQ851918 WLU851918 WBY851918 VSC851918 VIG851918 UYK851918 UOO851918 UES851918 TUW851918 TLA851918 TBE851918 SRI851918 SHM851918 RXQ851918 RNU851918 RDY851918 QUC851918 QKG851918 QAK851918 PQO851918 PGS851918 OWW851918 ONA851918 ODE851918 NTI851918 NJM851918 MZQ851918 MPU851918 MFY851918 LWC851918 LMG851918 LCK851918 KSO851918 KIS851918 JYW851918 JPA851918 JFE851918 IVI851918 ILM851918 IBQ851918 HRU851918 HHY851918 GYC851918 GOG851918 GEK851918 FUO851918 FKS851918 FAW851918 ERA851918 EHE851918 DXI851918 DNM851918 DDQ851918 CTU851918 CJY851918 CAC851918 BQG851918 BGK851918 AWO851918 AMS851918 ACW851918 TA851918 JE851918 K851832 WVQ786382 WLU786382 WBY786382 VSC786382 VIG786382 UYK786382 UOO786382 UES786382 TUW786382 TLA786382 TBE786382 SRI786382 SHM786382 RXQ786382 RNU786382 RDY786382 QUC786382 QKG786382 QAK786382 PQO786382 PGS786382 OWW786382 ONA786382 ODE786382 NTI786382 NJM786382 MZQ786382 MPU786382 MFY786382 LWC786382 LMG786382 LCK786382 KSO786382 KIS786382 JYW786382 JPA786382 JFE786382 IVI786382 ILM786382 IBQ786382 HRU786382 HHY786382 GYC786382 GOG786382 GEK786382 FUO786382 FKS786382 FAW786382 ERA786382 EHE786382 DXI786382 DNM786382 DDQ786382 CTU786382 CJY786382 CAC786382 BQG786382 BGK786382 AWO786382 AMS786382 ACW786382 TA786382 JE786382 K786296 WVQ720846 WLU720846 WBY720846 VSC720846 VIG720846 UYK720846 UOO720846 UES720846 TUW720846 TLA720846 TBE720846 SRI720846 SHM720846 RXQ720846 RNU720846 RDY720846 QUC720846 QKG720846 QAK720846 PQO720846 PGS720846 OWW720846 ONA720846 ODE720846 NTI720846 NJM720846 MZQ720846 MPU720846 MFY720846 LWC720846 LMG720846 LCK720846 KSO720846 KIS720846 JYW720846 JPA720846 JFE720846 IVI720846 ILM720846 IBQ720846 HRU720846 HHY720846 GYC720846 GOG720846 GEK720846 FUO720846 FKS720846 FAW720846 ERA720846 EHE720846 DXI720846 DNM720846 DDQ720846 CTU720846 CJY720846 CAC720846 BQG720846 BGK720846 AWO720846 AMS720846 ACW720846 TA720846 JE720846 K720760 WVQ655310 WLU655310 WBY655310 VSC655310 VIG655310 UYK655310 UOO655310 UES655310 TUW655310 TLA655310 TBE655310 SRI655310 SHM655310 RXQ655310 RNU655310 RDY655310 QUC655310 QKG655310 QAK655310 PQO655310 PGS655310 OWW655310 ONA655310 ODE655310 NTI655310 NJM655310 MZQ655310 MPU655310 MFY655310 LWC655310 LMG655310 LCK655310 KSO655310 KIS655310 JYW655310 JPA655310 JFE655310 IVI655310 ILM655310 IBQ655310 HRU655310 HHY655310 GYC655310 GOG655310 GEK655310 FUO655310 FKS655310 FAW655310 ERA655310 EHE655310 DXI655310 DNM655310 DDQ655310 CTU655310 CJY655310 CAC655310 BQG655310 BGK655310 AWO655310 AMS655310 ACW655310 TA655310 JE655310 K655224 WVQ589774 WLU589774 WBY589774 VSC589774 VIG589774 UYK589774 UOO589774 UES589774 TUW589774 TLA589774 TBE589774 SRI589774 SHM589774 RXQ589774 RNU589774 RDY589774 QUC589774 QKG589774 QAK589774 PQO589774 PGS589774 OWW589774 ONA589774 ODE589774 NTI589774 NJM589774 MZQ589774 MPU589774 MFY589774 LWC589774 LMG589774 LCK589774 KSO589774 KIS589774 JYW589774 JPA589774 JFE589774 IVI589774 ILM589774 IBQ589774 HRU589774 HHY589774 GYC589774 GOG589774 GEK589774 FUO589774 FKS589774 FAW589774 ERA589774 EHE589774 DXI589774 DNM589774 DDQ589774 CTU589774 CJY589774 CAC589774 BQG589774 BGK589774 AWO589774 AMS589774 ACW589774 TA589774 JE589774 K589688 WVQ524238 WLU524238 WBY524238 VSC524238 VIG524238 UYK524238 UOO524238 UES524238 TUW524238 TLA524238 TBE524238 SRI524238 SHM524238 RXQ524238 RNU524238 RDY524238 QUC524238 QKG524238 QAK524238 PQO524238 PGS524238 OWW524238 ONA524238 ODE524238 NTI524238 NJM524238 MZQ524238 MPU524238 MFY524238 LWC524238 LMG524238 LCK524238 KSO524238 KIS524238 JYW524238 JPA524238 JFE524238 IVI524238 ILM524238 IBQ524238 HRU524238 HHY524238 GYC524238 GOG524238 GEK524238 FUO524238 FKS524238 FAW524238 ERA524238 EHE524238 DXI524238 DNM524238 DDQ524238 CTU524238 CJY524238 CAC524238 BQG524238 BGK524238 AWO524238 AMS524238 ACW524238 TA524238 JE524238 K524152 WVQ458702 WLU458702 WBY458702 VSC458702 VIG458702 UYK458702 UOO458702 UES458702 TUW458702 TLA458702 TBE458702 SRI458702 SHM458702 RXQ458702 RNU458702 RDY458702 QUC458702 QKG458702 QAK458702 PQO458702 PGS458702 OWW458702 ONA458702 ODE458702 NTI458702 NJM458702 MZQ458702 MPU458702 MFY458702 LWC458702 LMG458702 LCK458702 KSO458702 KIS458702 JYW458702 JPA458702 JFE458702 IVI458702 ILM458702 IBQ458702 HRU458702 HHY458702 GYC458702 GOG458702 GEK458702 FUO458702 FKS458702 FAW458702 ERA458702 EHE458702 DXI458702 DNM458702 DDQ458702 CTU458702 CJY458702 CAC458702 BQG458702 BGK458702 AWO458702 AMS458702 ACW458702 TA458702 JE458702 K458616 WVQ393166 WLU393166 WBY393166 VSC393166 VIG393166 UYK393166 UOO393166 UES393166 TUW393166 TLA393166 TBE393166 SRI393166 SHM393166 RXQ393166 RNU393166 RDY393166 QUC393166 QKG393166 QAK393166 PQO393166 PGS393166 OWW393166 ONA393166 ODE393166 NTI393166 NJM393166 MZQ393166 MPU393166 MFY393166 LWC393166 LMG393166 LCK393166 KSO393166 KIS393166 JYW393166 JPA393166 JFE393166 IVI393166 ILM393166 IBQ393166 HRU393166 HHY393166 GYC393166 GOG393166 GEK393166 FUO393166 FKS393166 FAW393166 ERA393166 EHE393166 DXI393166 DNM393166 DDQ393166 CTU393166 CJY393166 CAC393166 BQG393166 BGK393166 AWO393166 AMS393166 ACW393166 TA393166 JE393166 K393080 WVQ327630 WLU327630 WBY327630 VSC327630 VIG327630 UYK327630 UOO327630 UES327630 TUW327630 TLA327630 TBE327630 SRI327630 SHM327630 RXQ327630 RNU327630 RDY327630 QUC327630 QKG327630 QAK327630 PQO327630 PGS327630 OWW327630 ONA327630 ODE327630 NTI327630 NJM327630 MZQ327630 MPU327630 MFY327630 LWC327630 LMG327630 LCK327630 KSO327630 KIS327630 JYW327630 JPA327630 JFE327630 IVI327630 ILM327630 IBQ327630 HRU327630 HHY327630 GYC327630 GOG327630 GEK327630 FUO327630 FKS327630 FAW327630 ERA327630 EHE327630 DXI327630 DNM327630 DDQ327630 CTU327630 CJY327630 CAC327630 BQG327630 BGK327630 AWO327630 AMS327630 ACW327630 TA327630 JE327630 K327544 WVQ262094 WLU262094 WBY262094 VSC262094 VIG262094 UYK262094 UOO262094 UES262094 TUW262094 TLA262094 TBE262094 SRI262094 SHM262094 RXQ262094 RNU262094 RDY262094 QUC262094 QKG262094 QAK262094 PQO262094 PGS262094 OWW262094 ONA262094 ODE262094 NTI262094 NJM262094 MZQ262094 MPU262094 MFY262094 LWC262094 LMG262094 LCK262094 KSO262094 KIS262094 JYW262094 JPA262094 JFE262094 IVI262094 ILM262094 IBQ262094 HRU262094 HHY262094 GYC262094 GOG262094 GEK262094 FUO262094 FKS262094 FAW262094 ERA262094 EHE262094 DXI262094 DNM262094 DDQ262094 CTU262094 CJY262094 CAC262094 BQG262094 BGK262094 AWO262094 AMS262094 ACW262094 TA262094 JE262094 K262008 WVQ196558 WLU196558 WBY196558 VSC196558 VIG196558 UYK196558 UOO196558 UES196558 TUW196558 TLA196558 TBE196558 SRI196558 SHM196558 RXQ196558 RNU196558 RDY196558 QUC196558 QKG196558 QAK196558 PQO196558 PGS196558 OWW196558 ONA196558 ODE196558 NTI196558 NJM196558 MZQ196558 MPU196558 MFY196558 LWC196558 LMG196558 LCK196558 KSO196558 KIS196558 JYW196558 JPA196558 JFE196558 IVI196558 ILM196558 IBQ196558 HRU196558 HHY196558 GYC196558 GOG196558 GEK196558 FUO196558 FKS196558 FAW196558 ERA196558 EHE196558 DXI196558 DNM196558 DDQ196558 CTU196558 CJY196558 CAC196558 BQG196558 BGK196558 AWO196558 AMS196558 ACW196558 TA196558 JE196558 K196472 WVQ131022 WLU131022 WBY131022 VSC131022 VIG131022 UYK131022 UOO131022 UES131022 TUW131022 TLA131022 TBE131022 SRI131022 SHM131022 RXQ131022 RNU131022 RDY131022 QUC131022 QKG131022 QAK131022 PQO131022 PGS131022 OWW131022 ONA131022 ODE131022 NTI131022 NJM131022 MZQ131022 MPU131022 MFY131022 LWC131022 LMG131022 LCK131022 KSO131022 KIS131022 JYW131022 JPA131022 JFE131022 IVI131022 ILM131022 IBQ131022 HRU131022 HHY131022 GYC131022 GOG131022 GEK131022 FUO131022 FKS131022 FAW131022 ERA131022 EHE131022 DXI131022 DNM131022 DDQ131022 CTU131022 CJY131022 CAC131022 BQG131022 BGK131022 AWO131022 AMS131022 ACW131022 TA131022 JE131022 K130936 WVQ65486 WLU65486 WBY65486 VSC65486 VIG65486 UYK65486 UOO65486 UES65486 TUW65486 TLA65486 TBE65486 SRI65486 SHM65486 RXQ65486 RNU65486 RDY65486 QUC65486 QKG65486 QAK65486 PQO65486 PGS65486 OWW65486 ONA65486 ODE65486 NTI65486 NJM65486 MZQ65486 MPU65486 MFY65486 LWC65486 LMG65486 LCK65486 KSO65486 KIS65486 JYW65486 JPA65486 JFE65486 IVI65486 ILM65486 IBQ65486 HRU65486 HHY65486 GYC65486 GOG65486 GEK65486 FUO65486 FKS65486 FAW65486 ERA65486 EHE65486 DXI65486 DNM65486 DDQ65486 CTU65486 CJY65486 CAC65486 BQG65486 BGK65486 AWO65486 AMS65486 ACW65486 TA65486 JE65486 WVQ5 WLU5 WBY5 VSC5 VIG5 UYK5 UOO5 UES5 TUW5 TLA5 TBE5 SRI5 SHM5 RXQ5 RNU5 RDY5 QUC5 QKG5 QAK5 PQO5 PGS5 OWW5 ONA5 ODE5 NTI5 NJM5 MZQ5 MPU5 MFY5 LWC5 LMG5 LCK5 KSO5 KIS5 JYW5 JPA5 JFE5 IVI5 ILM5 IBQ5 HRU5 HHY5 GYC5 GOG5 GEK5 FUO5 FKS5 FAW5 ERA5 EHE5 DXI5 DNM5 DDQ5 CTU5 CJY5 CAC5 BQG5 BGK5 AWO5 AMS5 ACW5 TA5 JE5 K11" xr:uid="{BAFD9FB6-A3D4-466E-BC97-35C6204DBCCA}">
      <formula1>$M$11:$M$21</formula1>
    </dataValidation>
    <dataValidation type="list" allowBlank="1" showInputMessage="1" showErrorMessage="1" sqref="K65404 WVQ982994 WLU982994 WBY982994 VSC982994 VIG982994 UYK982994 UOO982994 UES982994 TUW982994 TLA982994 TBE982994 SRI982994 SHM982994 RXQ982994 RNU982994 RDY982994 QUC982994 QKG982994 QAK982994 PQO982994 PGS982994 OWW982994 ONA982994 ODE982994 NTI982994 NJM982994 MZQ982994 MPU982994 MFY982994 LWC982994 LMG982994 LCK982994 KSO982994 KIS982994 JYW982994 JPA982994 JFE982994 IVI982994 ILM982994 IBQ982994 HRU982994 HHY982994 GYC982994 GOG982994 GEK982994 FUO982994 FKS982994 FAW982994 ERA982994 EHE982994 DXI982994 DNM982994 DDQ982994 CTU982994 CJY982994 CAC982994 BQG982994 BGK982994 AWO982994 AMS982994 ACW982994 TA982994 JE982994 K982908 WVQ917458 WLU917458 WBY917458 VSC917458 VIG917458 UYK917458 UOO917458 UES917458 TUW917458 TLA917458 TBE917458 SRI917458 SHM917458 RXQ917458 RNU917458 RDY917458 QUC917458 QKG917458 QAK917458 PQO917458 PGS917458 OWW917458 ONA917458 ODE917458 NTI917458 NJM917458 MZQ917458 MPU917458 MFY917458 LWC917458 LMG917458 LCK917458 KSO917458 KIS917458 JYW917458 JPA917458 JFE917458 IVI917458 ILM917458 IBQ917458 HRU917458 HHY917458 GYC917458 GOG917458 GEK917458 FUO917458 FKS917458 FAW917458 ERA917458 EHE917458 DXI917458 DNM917458 DDQ917458 CTU917458 CJY917458 CAC917458 BQG917458 BGK917458 AWO917458 AMS917458 ACW917458 TA917458 JE917458 K917372 WVQ851922 WLU851922 WBY851922 VSC851922 VIG851922 UYK851922 UOO851922 UES851922 TUW851922 TLA851922 TBE851922 SRI851922 SHM851922 RXQ851922 RNU851922 RDY851922 QUC851922 QKG851922 QAK851922 PQO851922 PGS851922 OWW851922 ONA851922 ODE851922 NTI851922 NJM851922 MZQ851922 MPU851922 MFY851922 LWC851922 LMG851922 LCK851922 KSO851922 KIS851922 JYW851922 JPA851922 JFE851922 IVI851922 ILM851922 IBQ851922 HRU851922 HHY851922 GYC851922 GOG851922 GEK851922 FUO851922 FKS851922 FAW851922 ERA851922 EHE851922 DXI851922 DNM851922 DDQ851922 CTU851922 CJY851922 CAC851922 BQG851922 BGK851922 AWO851922 AMS851922 ACW851922 TA851922 JE851922 K851836 WVQ786386 WLU786386 WBY786386 VSC786386 VIG786386 UYK786386 UOO786386 UES786386 TUW786386 TLA786386 TBE786386 SRI786386 SHM786386 RXQ786386 RNU786386 RDY786386 QUC786386 QKG786386 QAK786386 PQO786386 PGS786386 OWW786386 ONA786386 ODE786386 NTI786386 NJM786386 MZQ786386 MPU786386 MFY786386 LWC786386 LMG786386 LCK786386 KSO786386 KIS786386 JYW786386 JPA786386 JFE786386 IVI786386 ILM786386 IBQ786386 HRU786386 HHY786386 GYC786386 GOG786386 GEK786386 FUO786386 FKS786386 FAW786386 ERA786386 EHE786386 DXI786386 DNM786386 DDQ786386 CTU786386 CJY786386 CAC786386 BQG786386 BGK786386 AWO786386 AMS786386 ACW786386 TA786386 JE786386 K786300 WVQ720850 WLU720850 WBY720850 VSC720850 VIG720850 UYK720850 UOO720850 UES720850 TUW720850 TLA720850 TBE720850 SRI720850 SHM720850 RXQ720850 RNU720850 RDY720850 QUC720850 QKG720850 QAK720850 PQO720850 PGS720850 OWW720850 ONA720850 ODE720850 NTI720850 NJM720850 MZQ720850 MPU720850 MFY720850 LWC720850 LMG720850 LCK720850 KSO720850 KIS720850 JYW720850 JPA720850 JFE720850 IVI720850 ILM720850 IBQ720850 HRU720850 HHY720850 GYC720850 GOG720850 GEK720850 FUO720850 FKS720850 FAW720850 ERA720850 EHE720850 DXI720850 DNM720850 DDQ720850 CTU720850 CJY720850 CAC720850 BQG720850 BGK720850 AWO720850 AMS720850 ACW720850 TA720850 JE720850 K720764 WVQ655314 WLU655314 WBY655314 VSC655314 VIG655314 UYK655314 UOO655314 UES655314 TUW655314 TLA655314 TBE655314 SRI655314 SHM655314 RXQ655314 RNU655314 RDY655314 QUC655314 QKG655314 QAK655314 PQO655314 PGS655314 OWW655314 ONA655314 ODE655314 NTI655314 NJM655314 MZQ655314 MPU655314 MFY655314 LWC655314 LMG655314 LCK655314 KSO655314 KIS655314 JYW655314 JPA655314 JFE655314 IVI655314 ILM655314 IBQ655314 HRU655314 HHY655314 GYC655314 GOG655314 GEK655314 FUO655314 FKS655314 FAW655314 ERA655314 EHE655314 DXI655314 DNM655314 DDQ655314 CTU655314 CJY655314 CAC655314 BQG655314 BGK655314 AWO655314 AMS655314 ACW655314 TA655314 JE655314 K655228 WVQ589778 WLU589778 WBY589778 VSC589778 VIG589778 UYK589778 UOO589778 UES589778 TUW589778 TLA589778 TBE589778 SRI589778 SHM589778 RXQ589778 RNU589778 RDY589778 QUC589778 QKG589778 QAK589778 PQO589778 PGS589778 OWW589778 ONA589778 ODE589778 NTI589778 NJM589778 MZQ589778 MPU589778 MFY589778 LWC589778 LMG589778 LCK589778 KSO589778 KIS589778 JYW589778 JPA589778 JFE589778 IVI589778 ILM589778 IBQ589778 HRU589778 HHY589778 GYC589778 GOG589778 GEK589778 FUO589778 FKS589778 FAW589778 ERA589778 EHE589778 DXI589778 DNM589778 DDQ589778 CTU589778 CJY589778 CAC589778 BQG589778 BGK589778 AWO589778 AMS589778 ACW589778 TA589778 JE589778 K589692 WVQ524242 WLU524242 WBY524242 VSC524242 VIG524242 UYK524242 UOO524242 UES524242 TUW524242 TLA524242 TBE524242 SRI524242 SHM524242 RXQ524242 RNU524242 RDY524242 QUC524242 QKG524242 QAK524242 PQO524242 PGS524242 OWW524242 ONA524242 ODE524242 NTI524242 NJM524242 MZQ524242 MPU524242 MFY524242 LWC524242 LMG524242 LCK524242 KSO524242 KIS524242 JYW524242 JPA524242 JFE524242 IVI524242 ILM524242 IBQ524242 HRU524242 HHY524242 GYC524242 GOG524242 GEK524242 FUO524242 FKS524242 FAW524242 ERA524242 EHE524242 DXI524242 DNM524242 DDQ524242 CTU524242 CJY524242 CAC524242 BQG524242 BGK524242 AWO524242 AMS524242 ACW524242 TA524242 JE524242 K524156 WVQ458706 WLU458706 WBY458706 VSC458706 VIG458706 UYK458706 UOO458706 UES458706 TUW458706 TLA458706 TBE458706 SRI458706 SHM458706 RXQ458706 RNU458706 RDY458706 QUC458706 QKG458706 QAK458706 PQO458706 PGS458706 OWW458706 ONA458706 ODE458706 NTI458706 NJM458706 MZQ458706 MPU458706 MFY458706 LWC458706 LMG458706 LCK458706 KSO458706 KIS458706 JYW458706 JPA458706 JFE458706 IVI458706 ILM458706 IBQ458706 HRU458706 HHY458706 GYC458706 GOG458706 GEK458706 FUO458706 FKS458706 FAW458706 ERA458706 EHE458706 DXI458706 DNM458706 DDQ458706 CTU458706 CJY458706 CAC458706 BQG458706 BGK458706 AWO458706 AMS458706 ACW458706 TA458706 JE458706 K458620 WVQ393170 WLU393170 WBY393170 VSC393170 VIG393170 UYK393170 UOO393170 UES393170 TUW393170 TLA393170 TBE393170 SRI393170 SHM393170 RXQ393170 RNU393170 RDY393170 QUC393170 QKG393170 QAK393170 PQO393170 PGS393170 OWW393170 ONA393170 ODE393170 NTI393170 NJM393170 MZQ393170 MPU393170 MFY393170 LWC393170 LMG393170 LCK393170 KSO393170 KIS393170 JYW393170 JPA393170 JFE393170 IVI393170 ILM393170 IBQ393170 HRU393170 HHY393170 GYC393170 GOG393170 GEK393170 FUO393170 FKS393170 FAW393170 ERA393170 EHE393170 DXI393170 DNM393170 DDQ393170 CTU393170 CJY393170 CAC393170 BQG393170 BGK393170 AWO393170 AMS393170 ACW393170 TA393170 JE393170 K393084 WVQ327634 WLU327634 WBY327634 VSC327634 VIG327634 UYK327634 UOO327634 UES327634 TUW327634 TLA327634 TBE327634 SRI327634 SHM327634 RXQ327634 RNU327634 RDY327634 QUC327634 QKG327634 QAK327634 PQO327634 PGS327634 OWW327634 ONA327634 ODE327634 NTI327634 NJM327634 MZQ327634 MPU327634 MFY327634 LWC327634 LMG327634 LCK327634 KSO327634 KIS327634 JYW327634 JPA327634 JFE327634 IVI327634 ILM327634 IBQ327634 HRU327634 HHY327634 GYC327634 GOG327634 GEK327634 FUO327634 FKS327634 FAW327634 ERA327634 EHE327634 DXI327634 DNM327634 DDQ327634 CTU327634 CJY327634 CAC327634 BQG327634 BGK327634 AWO327634 AMS327634 ACW327634 TA327634 JE327634 K327548 WVQ262098 WLU262098 WBY262098 VSC262098 VIG262098 UYK262098 UOO262098 UES262098 TUW262098 TLA262098 TBE262098 SRI262098 SHM262098 RXQ262098 RNU262098 RDY262098 QUC262098 QKG262098 QAK262098 PQO262098 PGS262098 OWW262098 ONA262098 ODE262098 NTI262098 NJM262098 MZQ262098 MPU262098 MFY262098 LWC262098 LMG262098 LCK262098 KSO262098 KIS262098 JYW262098 JPA262098 JFE262098 IVI262098 ILM262098 IBQ262098 HRU262098 HHY262098 GYC262098 GOG262098 GEK262098 FUO262098 FKS262098 FAW262098 ERA262098 EHE262098 DXI262098 DNM262098 DDQ262098 CTU262098 CJY262098 CAC262098 BQG262098 BGK262098 AWO262098 AMS262098 ACW262098 TA262098 JE262098 K262012 WVQ196562 WLU196562 WBY196562 VSC196562 VIG196562 UYK196562 UOO196562 UES196562 TUW196562 TLA196562 TBE196562 SRI196562 SHM196562 RXQ196562 RNU196562 RDY196562 QUC196562 QKG196562 QAK196562 PQO196562 PGS196562 OWW196562 ONA196562 ODE196562 NTI196562 NJM196562 MZQ196562 MPU196562 MFY196562 LWC196562 LMG196562 LCK196562 KSO196562 KIS196562 JYW196562 JPA196562 JFE196562 IVI196562 ILM196562 IBQ196562 HRU196562 HHY196562 GYC196562 GOG196562 GEK196562 FUO196562 FKS196562 FAW196562 ERA196562 EHE196562 DXI196562 DNM196562 DDQ196562 CTU196562 CJY196562 CAC196562 BQG196562 BGK196562 AWO196562 AMS196562 ACW196562 TA196562 JE196562 K196476 WVQ131026 WLU131026 WBY131026 VSC131026 VIG131026 UYK131026 UOO131026 UES131026 TUW131026 TLA131026 TBE131026 SRI131026 SHM131026 RXQ131026 RNU131026 RDY131026 QUC131026 QKG131026 QAK131026 PQO131026 PGS131026 OWW131026 ONA131026 ODE131026 NTI131026 NJM131026 MZQ131026 MPU131026 MFY131026 LWC131026 LMG131026 LCK131026 KSO131026 KIS131026 JYW131026 JPA131026 JFE131026 IVI131026 ILM131026 IBQ131026 HRU131026 HHY131026 GYC131026 GOG131026 GEK131026 FUO131026 FKS131026 FAW131026 ERA131026 EHE131026 DXI131026 DNM131026 DDQ131026 CTU131026 CJY131026 CAC131026 BQG131026 BGK131026 AWO131026 AMS131026 ACW131026 TA131026 JE131026 K130940 WVQ65490 WLU65490 WBY65490 VSC65490 VIG65490 UYK65490 UOO65490 UES65490 TUW65490 TLA65490 TBE65490 SRI65490 SHM65490 RXQ65490 RNU65490 RDY65490 QUC65490 QKG65490 QAK65490 PQO65490 PGS65490 OWW65490 ONA65490 ODE65490 NTI65490 NJM65490 MZQ65490 MPU65490 MFY65490 LWC65490 LMG65490 LCK65490 KSO65490 KIS65490 JYW65490 JPA65490 JFE65490 IVI65490 ILM65490 IBQ65490 HRU65490 HHY65490 GYC65490 GOG65490 GEK65490 FUO65490 FKS65490 FAW65490 ERA65490 EHE65490 DXI65490 DNM65490 DDQ65490 CTU65490 CJY65490 CAC65490 BQG65490 BGK65490 AWO65490 AMS65490 ACW65490 TA65490 JE65490 WVQ9 WLU9 WBY9 VSC9 VIG9 UYK9 UOO9 UES9 TUW9 TLA9 TBE9 SRI9 SHM9 RXQ9 RNU9 RDY9 QUC9 QKG9 QAK9 PQO9 PGS9 OWW9 ONA9 ODE9 NTI9 NJM9 MZQ9 MPU9 MFY9 LWC9 LMG9 LCK9 KSO9 KIS9 JYW9 JPA9 JFE9 IVI9 ILM9 IBQ9 HRU9 HHY9 GYC9 GOG9 GEK9 FUO9 FKS9 FAW9 ERA9 EHE9 DXI9 DNM9 DDQ9 CTU9 CJY9 CAC9 BQG9 BGK9 AWO9 AMS9 ACW9 TA9 JE9" xr:uid="{52E17A15-33A4-4EB1-938C-0DDA64A52729}">
      <formula1>$N$11:$N$21</formula1>
    </dataValidation>
    <dataValidation type="list" allowBlank="1" showInputMessage="1" showErrorMessage="1" sqref="WVQ982989 WLU982989 WBY982989 VSC982989 VIG982989 UYK982989 UOO982989 UES982989 TUW982989 TLA982989 TBE982989 SRI982989 SHM982989 RXQ982989 RNU982989 RDY982989 QUC982989 QKG982989 QAK982989 PQO982989 PGS982989 OWW982989 ONA982989 ODE982989 NTI982989 NJM982989 MZQ982989 MPU982989 MFY982989 LWC982989 LMG982989 LCK982989 KSO982989 KIS982989 JYW982989 JPA982989 JFE982989 IVI982989 ILM982989 IBQ982989 HRU982989 HHY982989 GYC982989 GOG982989 GEK982989 FUO982989 FKS982989 FAW982989 ERA982989 EHE982989 DXI982989 DNM982989 DDQ982989 CTU982989 CJY982989 CAC982989 BQG982989 BGK982989 AWO982989 AMS982989 ACW982989 TA982989 JE982989 K982903 WVQ917453 WLU917453 WBY917453 VSC917453 VIG917453 UYK917453 UOO917453 UES917453 TUW917453 TLA917453 TBE917453 SRI917453 SHM917453 RXQ917453 RNU917453 RDY917453 QUC917453 QKG917453 QAK917453 PQO917453 PGS917453 OWW917453 ONA917453 ODE917453 NTI917453 NJM917453 MZQ917453 MPU917453 MFY917453 LWC917453 LMG917453 LCK917453 KSO917453 KIS917453 JYW917453 JPA917453 JFE917453 IVI917453 ILM917453 IBQ917453 HRU917453 HHY917453 GYC917453 GOG917453 GEK917453 FUO917453 FKS917453 FAW917453 ERA917453 EHE917453 DXI917453 DNM917453 DDQ917453 CTU917453 CJY917453 CAC917453 BQG917453 BGK917453 AWO917453 AMS917453 ACW917453 TA917453 JE917453 K917367 WVQ851917 WLU851917 WBY851917 VSC851917 VIG851917 UYK851917 UOO851917 UES851917 TUW851917 TLA851917 TBE851917 SRI851917 SHM851917 RXQ851917 RNU851917 RDY851917 QUC851917 QKG851917 QAK851917 PQO851917 PGS851917 OWW851917 ONA851917 ODE851917 NTI851917 NJM851917 MZQ851917 MPU851917 MFY851917 LWC851917 LMG851917 LCK851917 KSO851917 KIS851917 JYW851917 JPA851917 JFE851917 IVI851917 ILM851917 IBQ851917 HRU851917 HHY851917 GYC851917 GOG851917 GEK851917 FUO851917 FKS851917 FAW851917 ERA851917 EHE851917 DXI851917 DNM851917 DDQ851917 CTU851917 CJY851917 CAC851917 BQG851917 BGK851917 AWO851917 AMS851917 ACW851917 TA851917 JE851917 K851831 WVQ786381 WLU786381 WBY786381 VSC786381 VIG786381 UYK786381 UOO786381 UES786381 TUW786381 TLA786381 TBE786381 SRI786381 SHM786381 RXQ786381 RNU786381 RDY786381 QUC786381 QKG786381 QAK786381 PQO786381 PGS786381 OWW786381 ONA786381 ODE786381 NTI786381 NJM786381 MZQ786381 MPU786381 MFY786381 LWC786381 LMG786381 LCK786381 KSO786381 KIS786381 JYW786381 JPA786381 JFE786381 IVI786381 ILM786381 IBQ786381 HRU786381 HHY786381 GYC786381 GOG786381 GEK786381 FUO786381 FKS786381 FAW786381 ERA786381 EHE786381 DXI786381 DNM786381 DDQ786381 CTU786381 CJY786381 CAC786381 BQG786381 BGK786381 AWO786381 AMS786381 ACW786381 TA786381 JE786381 K786295 WVQ720845 WLU720845 WBY720845 VSC720845 VIG720845 UYK720845 UOO720845 UES720845 TUW720845 TLA720845 TBE720845 SRI720845 SHM720845 RXQ720845 RNU720845 RDY720845 QUC720845 QKG720845 QAK720845 PQO720845 PGS720845 OWW720845 ONA720845 ODE720845 NTI720845 NJM720845 MZQ720845 MPU720845 MFY720845 LWC720845 LMG720845 LCK720845 KSO720845 KIS720845 JYW720845 JPA720845 JFE720845 IVI720845 ILM720845 IBQ720845 HRU720845 HHY720845 GYC720845 GOG720845 GEK720845 FUO720845 FKS720845 FAW720845 ERA720845 EHE720845 DXI720845 DNM720845 DDQ720845 CTU720845 CJY720845 CAC720845 BQG720845 BGK720845 AWO720845 AMS720845 ACW720845 TA720845 JE720845 K720759 WVQ655309 WLU655309 WBY655309 VSC655309 VIG655309 UYK655309 UOO655309 UES655309 TUW655309 TLA655309 TBE655309 SRI655309 SHM655309 RXQ655309 RNU655309 RDY655309 QUC655309 QKG655309 QAK655309 PQO655309 PGS655309 OWW655309 ONA655309 ODE655309 NTI655309 NJM655309 MZQ655309 MPU655309 MFY655309 LWC655309 LMG655309 LCK655309 KSO655309 KIS655309 JYW655309 JPA655309 JFE655309 IVI655309 ILM655309 IBQ655309 HRU655309 HHY655309 GYC655309 GOG655309 GEK655309 FUO655309 FKS655309 FAW655309 ERA655309 EHE655309 DXI655309 DNM655309 DDQ655309 CTU655309 CJY655309 CAC655309 BQG655309 BGK655309 AWO655309 AMS655309 ACW655309 TA655309 JE655309 K655223 WVQ589773 WLU589773 WBY589773 VSC589773 VIG589773 UYK589773 UOO589773 UES589773 TUW589773 TLA589773 TBE589773 SRI589773 SHM589773 RXQ589773 RNU589773 RDY589773 QUC589773 QKG589773 QAK589773 PQO589773 PGS589773 OWW589773 ONA589773 ODE589773 NTI589773 NJM589773 MZQ589773 MPU589773 MFY589773 LWC589773 LMG589773 LCK589773 KSO589773 KIS589773 JYW589773 JPA589773 JFE589773 IVI589773 ILM589773 IBQ589773 HRU589773 HHY589773 GYC589773 GOG589773 GEK589773 FUO589773 FKS589773 FAW589773 ERA589773 EHE589773 DXI589773 DNM589773 DDQ589773 CTU589773 CJY589773 CAC589773 BQG589773 BGK589773 AWO589773 AMS589773 ACW589773 TA589773 JE589773 K589687 WVQ524237 WLU524237 WBY524237 VSC524237 VIG524237 UYK524237 UOO524237 UES524237 TUW524237 TLA524237 TBE524237 SRI524237 SHM524237 RXQ524237 RNU524237 RDY524237 QUC524237 QKG524237 QAK524237 PQO524237 PGS524237 OWW524237 ONA524237 ODE524237 NTI524237 NJM524237 MZQ524237 MPU524237 MFY524237 LWC524237 LMG524237 LCK524237 KSO524237 KIS524237 JYW524237 JPA524237 JFE524237 IVI524237 ILM524237 IBQ524237 HRU524237 HHY524237 GYC524237 GOG524237 GEK524237 FUO524237 FKS524237 FAW524237 ERA524237 EHE524237 DXI524237 DNM524237 DDQ524237 CTU524237 CJY524237 CAC524237 BQG524237 BGK524237 AWO524237 AMS524237 ACW524237 TA524237 JE524237 K524151 WVQ458701 WLU458701 WBY458701 VSC458701 VIG458701 UYK458701 UOO458701 UES458701 TUW458701 TLA458701 TBE458701 SRI458701 SHM458701 RXQ458701 RNU458701 RDY458701 QUC458701 QKG458701 QAK458701 PQO458701 PGS458701 OWW458701 ONA458701 ODE458701 NTI458701 NJM458701 MZQ458701 MPU458701 MFY458701 LWC458701 LMG458701 LCK458701 KSO458701 KIS458701 JYW458701 JPA458701 JFE458701 IVI458701 ILM458701 IBQ458701 HRU458701 HHY458701 GYC458701 GOG458701 GEK458701 FUO458701 FKS458701 FAW458701 ERA458701 EHE458701 DXI458701 DNM458701 DDQ458701 CTU458701 CJY458701 CAC458701 BQG458701 BGK458701 AWO458701 AMS458701 ACW458701 TA458701 JE458701 K458615 WVQ393165 WLU393165 WBY393165 VSC393165 VIG393165 UYK393165 UOO393165 UES393165 TUW393165 TLA393165 TBE393165 SRI393165 SHM393165 RXQ393165 RNU393165 RDY393165 QUC393165 QKG393165 QAK393165 PQO393165 PGS393165 OWW393165 ONA393165 ODE393165 NTI393165 NJM393165 MZQ393165 MPU393165 MFY393165 LWC393165 LMG393165 LCK393165 KSO393165 KIS393165 JYW393165 JPA393165 JFE393165 IVI393165 ILM393165 IBQ393165 HRU393165 HHY393165 GYC393165 GOG393165 GEK393165 FUO393165 FKS393165 FAW393165 ERA393165 EHE393165 DXI393165 DNM393165 DDQ393165 CTU393165 CJY393165 CAC393165 BQG393165 BGK393165 AWO393165 AMS393165 ACW393165 TA393165 JE393165 K393079 WVQ327629 WLU327629 WBY327629 VSC327629 VIG327629 UYK327629 UOO327629 UES327629 TUW327629 TLA327629 TBE327629 SRI327629 SHM327629 RXQ327629 RNU327629 RDY327629 QUC327629 QKG327629 QAK327629 PQO327629 PGS327629 OWW327629 ONA327629 ODE327629 NTI327629 NJM327629 MZQ327629 MPU327629 MFY327629 LWC327629 LMG327629 LCK327629 KSO327629 KIS327629 JYW327629 JPA327629 JFE327629 IVI327629 ILM327629 IBQ327629 HRU327629 HHY327629 GYC327629 GOG327629 GEK327629 FUO327629 FKS327629 FAW327629 ERA327629 EHE327629 DXI327629 DNM327629 DDQ327629 CTU327629 CJY327629 CAC327629 BQG327629 BGK327629 AWO327629 AMS327629 ACW327629 TA327629 JE327629 K327543 WVQ262093 WLU262093 WBY262093 VSC262093 VIG262093 UYK262093 UOO262093 UES262093 TUW262093 TLA262093 TBE262093 SRI262093 SHM262093 RXQ262093 RNU262093 RDY262093 QUC262093 QKG262093 QAK262093 PQO262093 PGS262093 OWW262093 ONA262093 ODE262093 NTI262093 NJM262093 MZQ262093 MPU262093 MFY262093 LWC262093 LMG262093 LCK262093 KSO262093 KIS262093 JYW262093 JPA262093 JFE262093 IVI262093 ILM262093 IBQ262093 HRU262093 HHY262093 GYC262093 GOG262093 GEK262093 FUO262093 FKS262093 FAW262093 ERA262093 EHE262093 DXI262093 DNM262093 DDQ262093 CTU262093 CJY262093 CAC262093 BQG262093 BGK262093 AWO262093 AMS262093 ACW262093 TA262093 JE262093 K262007 WVQ196557 WLU196557 WBY196557 VSC196557 VIG196557 UYK196557 UOO196557 UES196557 TUW196557 TLA196557 TBE196557 SRI196557 SHM196557 RXQ196557 RNU196557 RDY196557 QUC196557 QKG196557 QAK196557 PQO196557 PGS196557 OWW196557 ONA196557 ODE196557 NTI196557 NJM196557 MZQ196557 MPU196557 MFY196557 LWC196557 LMG196557 LCK196557 KSO196557 KIS196557 JYW196557 JPA196557 JFE196557 IVI196557 ILM196557 IBQ196557 HRU196557 HHY196557 GYC196557 GOG196557 GEK196557 FUO196557 FKS196557 FAW196557 ERA196557 EHE196557 DXI196557 DNM196557 DDQ196557 CTU196557 CJY196557 CAC196557 BQG196557 BGK196557 AWO196557 AMS196557 ACW196557 TA196557 JE196557 K196471 WVQ131021 WLU131021 WBY131021 VSC131021 VIG131021 UYK131021 UOO131021 UES131021 TUW131021 TLA131021 TBE131021 SRI131021 SHM131021 RXQ131021 RNU131021 RDY131021 QUC131021 QKG131021 QAK131021 PQO131021 PGS131021 OWW131021 ONA131021 ODE131021 NTI131021 NJM131021 MZQ131021 MPU131021 MFY131021 LWC131021 LMG131021 LCK131021 KSO131021 KIS131021 JYW131021 JPA131021 JFE131021 IVI131021 ILM131021 IBQ131021 HRU131021 HHY131021 GYC131021 GOG131021 GEK131021 FUO131021 FKS131021 FAW131021 ERA131021 EHE131021 DXI131021 DNM131021 DDQ131021 CTU131021 CJY131021 CAC131021 BQG131021 BGK131021 AWO131021 AMS131021 ACW131021 TA131021 JE131021 K130935 WVQ65485 WLU65485 WBY65485 VSC65485 VIG65485 UYK65485 UOO65485 UES65485 TUW65485 TLA65485 TBE65485 SRI65485 SHM65485 RXQ65485 RNU65485 RDY65485 QUC65485 QKG65485 QAK65485 PQO65485 PGS65485 OWW65485 ONA65485 ODE65485 NTI65485 NJM65485 MZQ65485 MPU65485 MFY65485 LWC65485 LMG65485 LCK65485 KSO65485 KIS65485 JYW65485 JPA65485 JFE65485 IVI65485 ILM65485 IBQ65485 HRU65485 HHY65485 GYC65485 GOG65485 GEK65485 FUO65485 FKS65485 FAW65485 ERA65485 EHE65485 DXI65485 DNM65485 DDQ65485 CTU65485 CJY65485 CAC65485 BQG65485 BGK65485 AWO65485 AMS65485 ACW65485 TA65485 JE65485 K65399" xr:uid="{AED58EA2-FB55-4A38-B902-7DA97C3907F4}">
      <formula1>$N$9:$N$9</formula1>
    </dataValidation>
    <dataValidation type="list" allowBlank="1" showInputMessage="1" showErrorMessage="1" sqref="K18 WVQ982998 WLU982998 WBY982998 VSC982998 VIG982998 UYK982998 UOO982998 UES982998 TUW982998 TLA982998 TBE982998 SRI982998 SHM982998 RXQ982998 RNU982998 RDY982998 QUC982998 QKG982998 QAK982998 PQO982998 PGS982998 OWW982998 ONA982998 ODE982998 NTI982998 NJM982998 MZQ982998 MPU982998 MFY982998 LWC982998 LMG982998 LCK982998 KSO982998 KIS982998 JYW982998 JPA982998 JFE982998 IVI982998 ILM982998 IBQ982998 HRU982998 HHY982998 GYC982998 GOG982998 GEK982998 FUO982998 FKS982998 FAW982998 ERA982998 EHE982998 DXI982998 DNM982998 DDQ982998 CTU982998 CJY982998 CAC982998 BQG982998 BGK982998 AWO982998 AMS982998 ACW982998 TA982998 JE982998 K982912 WVQ917462 WLU917462 WBY917462 VSC917462 VIG917462 UYK917462 UOO917462 UES917462 TUW917462 TLA917462 TBE917462 SRI917462 SHM917462 RXQ917462 RNU917462 RDY917462 QUC917462 QKG917462 QAK917462 PQO917462 PGS917462 OWW917462 ONA917462 ODE917462 NTI917462 NJM917462 MZQ917462 MPU917462 MFY917462 LWC917462 LMG917462 LCK917462 KSO917462 KIS917462 JYW917462 JPA917462 JFE917462 IVI917462 ILM917462 IBQ917462 HRU917462 HHY917462 GYC917462 GOG917462 GEK917462 FUO917462 FKS917462 FAW917462 ERA917462 EHE917462 DXI917462 DNM917462 DDQ917462 CTU917462 CJY917462 CAC917462 BQG917462 BGK917462 AWO917462 AMS917462 ACW917462 TA917462 JE917462 K917376 WVQ851926 WLU851926 WBY851926 VSC851926 VIG851926 UYK851926 UOO851926 UES851926 TUW851926 TLA851926 TBE851926 SRI851926 SHM851926 RXQ851926 RNU851926 RDY851926 QUC851926 QKG851926 QAK851926 PQO851926 PGS851926 OWW851926 ONA851926 ODE851926 NTI851926 NJM851926 MZQ851926 MPU851926 MFY851926 LWC851926 LMG851926 LCK851926 KSO851926 KIS851926 JYW851926 JPA851926 JFE851926 IVI851926 ILM851926 IBQ851926 HRU851926 HHY851926 GYC851926 GOG851926 GEK851926 FUO851926 FKS851926 FAW851926 ERA851926 EHE851926 DXI851926 DNM851926 DDQ851926 CTU851926 CJY851926 CAC851926 BQG851926 BGK851926 AWO851926 AMS851926 ACW851926 TA851926 JE851926 K851840 WVQ786390 WLU786390 WBY786390 VSC786390 VIG786390 UYK786390 UOO786390 UES786390 TUW786390 TLA786390 TBE786390 SRI786390 SHM786390 RXQ786390 RNU786390 RDY786390 QUC786390 QKG786390 QAK786390 PQO786390 PGS786390 OWW786390 ONA786390 ODE786390 NTI786390 NJM786390 MZQ786390 MPU786390 MFY786390 LWC786390 LMG786390 LCK786390 KSO786390 KIS786390 JYW786390 JPA786390 JFE786390 IVI786390 ILM786390 IBQ786390 HRU786390 HHY786390 GYC786390 GOG786390 GEK786390 FUO786390 FKS786390 FAW786390 ERA786390 EHE786390 DXI786390 DNM786390 DDQ786390 CTU786390 CJY786390 CAC786390 BQG786390 BGK786390 AWO786390 AMS786390 ACW786390 TA786390 JE786390 K786304 WVQ720854 WLU720854 WBY720854 VSC720854 VIG720854 UYK720854 UOO720854 UES720854 TUW720854 TLA720854 TBE720854 SRI720854 SHM720854 RXQ720854 RNU720854 RDY720854 QUC720854 QKG720854 QAK720854 PQO720854 PGS720854 OWW720854 ONA720854 ODE720854 NTI720854 NJM720854 MZQ720854 MPU720854 MFY720854 LWC720854 LMG720854 LCK720854 KSO720854 KIS720854 JYW720854 JPA720854 JFE720854 IVI720854 ILM720854 IBQ720854 HRU720854 HHY720854 GYC720854 GOG720854 GEK720854 FUO720854 FKS720854 FAW720854 ERA720854 EHE720854 DXI720854 DNM720854 DDQ720854 CTU720854 CJY720854 CAC720854 BQG720854 BGK720854 AWO720854 AMS720854 ACW720854 TA720854 JE720854 K720768 WVQ655318 WLU655318 WBY655318 VSC655318 VIG655318 UYK655318 UOO655318 UES655318 TUW655318 TLA655318 TBE655318 SRI655318 SHM655318 RXQ655318 RNU655318 RDY655318 QUC655318 QKG655318 QAK655318 PQO655318 PGS655318 OWW655318 ONA655318 ODE655318 NTI655318 NJM655318 MZQ655318 MPU655318 MFY655318 LWC655318 LMG655318 LCK655318 KSO655318 KIS655318 JYW655318 JPA655318 JFE655318 IVI655318 ILM655318 IBQ655318 HRU655318 HHY655318 GYC655318 GOG655318 GEK655318 FUO655318 FKS655318 FAW655318 ERA655318 EHE655318 DXI655318 DNM655318 DDQ655318 CTU655318 CJY655318 CAC655318 BQG655318 BGK655318 AWO655318 AMS655318 ACW655318 TA655318 JE655318 K655232 WVQ589782 WLU589782 WBY589782 VSC589782 VIG589782 UYK589782 UOO589782 UES589782 TUW589782 TLA589782 TBE589782 SRI589782 SHM589782 RXQ589782 RNU589782 RDY589782 QUC589782 QKG589782 QAK589782 PQO589782 PGS589782 OWW589782 ONA589782 ODE589782 NTI589782 NJM589782 MZQ589782 MPU589782 MFY589782 LWC589782 LMG589782 LCK589782 KSO589782 KIS589782 JYW589782 JPA589782 JFE589782 IVI589782 ILM589782 IBQ589782 HRU589782 HHY589782 GYC589782 GOG589782 GEK589782 FUO589782 FKS589782 FAW589782 ERA589782 EHE589782 DXI589782 DNM589782 DDQ589782 CTU589782 CJY589782 CAC589782 BQG589782 BGK589782 AWO589782 AMS589782 ACW589782 TA589782 JE589782 K589696 WVQ524246 WLU524246 WBY524246 VSC524246 VIG524246 UYK524246 UOO524246 UES524246 TUW524246 TLA524246 TBE524246 SRI524246 SHM524246 RXQ524246 RNU524246 RDY524246 QUC524246 QKG524246 QAK524246 PQO524246 PGS524246 OWW524246 ONA524246 ODE524246 NTI524246 NJM524246 MZQ524246 MPU524246 MFY524246 LWC524246 LMG524246 LCK524246 KSO524246 KIS524246 JYW524246 JPA524246 JFE524246 IVI524246 ILM524246 IBQ524246 HRU524246 HHY524246 GYC524246 GOG524246 GEK524246 FUO524246 FKS524246 FAW524246 ERA524246 EHE524246 DXI524246 DNM524246 DDQ524246 CTU524246 CJY524246 CAC524246 BQG524246 BGK524246 AWO524246 AMS524246 ACW524246 TA524246 JE524246 K524160 WVQ458710 WLU458710 WBY458710 VSC458710 VIG458710 UYK458710 UOO458710 UES458710 TUW458710 TLA458710 TBE458710 SRI458710 SHM458710 RXQ458710 RNU458710 RDY458710 QUC458710 QKG458710 QAK458710 PQO458710 PGS458710 OWW458710 ONA458710 ODE458710 NTI458710 NJM458710 MZQ458710 MPU458710 MFY458710 LWC458710 LMG458710 LCK458710 KSO458710 KIS458710 JYW458710 JPA458710 JFE458710 IVI458710 ILM458710 IBQ458710 HRU458710 HHY458710 GYC458710 GOG458710 GEK458710 FUO458710 FKS458710 FAW458710 ERA458710 EHE458710 DXI458710 DNM458710 DDQ458710 CTU458710 CJY458710 CAC458710 BQG458710 BGK458710 AWO458710 AMS458710 ACW458710 TA458710 JE458710 K458624 WVQ393174 WLU393174 WBY393174 VSC393174 VIG393174 UYK393174 UOO393174 UES393174 TUW393174 TLA393174 TBE393174 SRI393174 SHM393174 RXQ393174 RNU393174 RDY393174 QUC393174 QKG393174 QAK393174 PQO393174 PGS393174 OWW393174 ONA393174 ODE393174 NTI393174 NJM393174 MZQ393174 MPU393174 MFY393174 LWC393174 LMG393174 LCK393174 KSO393174 KIS393174 JYW393174 JPA393174 JFE393174 IVI393174 ILM393174 IBQ393174 HRU393174 HHY393174 GYC393174 GOG393174 GEK393174 FUO393174 FKS393174 FAW393174 ERA393174 EHE393174 DXI393174 DNM393174 DDQ393174 CTU393174 CJY393174 CAC393174 BQG393174 BGK393174 AWO393174 AMS393174 ACW393174 TA393174 JE393174 K393088 WVQ327638 WLU327638 WBY327638 VSC327638 VIG327638 UYK327638 UOO327638 UES327638 TUW327638 TLA327638 TBE327638 SRI327638 SHM327638 RXQ327638 RNU327638 RDY327638 QUC327638 QKG327638 QAK327638 PQO327638 PGS327638 OWW327638 ONA327638 ODE327638 NTI327638 NJM327638 MZQ327638 MPU327638 MFY327638 LWC327638 LMG327638 LCK327638 KSO327638 KIS327638 JYW327638 JPA327638 JFE327638 IVI327638 ILM327638 IBQ327638 HRU327638 HHY327638 GYC327638 GOG327638 GEK327638 FUO327638 FKS327638 FAW327638 ERA327638 EHE327638 DXI327638 DNM327638 DDQ327638 CTU327638 CJY327638 CAC327638 BQG327638 BGK327638 AWO327638 AMS327638 ACW327638 TA327638 JE327638 K327552 WVQ262102 WLU262102 WBY262102 VSC262102 VIG262102 UYK262102 UOO262102 UES262102 TUW262102 TLA262102 TBE262102 SRI262102 SHM262102 RXQ262102 RNU262102 RDY262102 QUC262102 QKG262102 QAK262102 PQO262102 PGS262102 OWW262102 ONA262102 ODE262102 NTI262102 NJM262102 MZQ262102 MPU262102 MFY262102 LWC262102 LMG262102 LCK262102 KSO262102 KIS262102 JYW262102 JPA262102 JFE262102 IVI262102 ILM262102 IBQ262102 HRU262102 HHY262102 GYC262102 GOG262102 GEK262102 FUO262102 FKS262102 FAW262102 ERA262102 EHE262102 DXI262102 DNM262102 DDQ262102 CTU262102 CJY262102 CAC262102 BQG262102 BGK262102 AWO262102 AMS262102 ACW262102 TA262102 JE262102 K262016 WVQ196566 WLU196566 WBY196566 VSC196566 VIG196566 UYK196566 UOO196566 UES196566 TUW196566 TLA196566 TBE196566 SRI196566 SHM196566 RXQ196566 RNU196566 RDY196566 QUC196566 QKG196566 QAK196566 PQO196566 PGS196566 OWW196566 ONA196566 ODE196566 NTI196566 NJM196566 MZQ196566 MPU196566 MFY196566 LWC196566 LMG196566 LCK196566 KSO196566 KIS196566 JYW196566 JPA196566 JFE196566 IVI196566 ILM196566 IBQ196566 HRU196566 HHY196566 GYC196566 GOG196566 GEK196566 FUO196566 FKS196566 FAW196566 ERA196566 EHE196566 DXI196566 DNM196566 DDQ196566 CTU196566 CJY196566 CAC196566 BQG196566 BGK196566 AWO196566 AMS196566 ACW196566 TA196566 JE196566 K196480 WVQ131030 WLU131030 WBY131030 VSC131030 VIG131030 UYK131030 UOO131030 UES131030 TUW131030 TLA131030 TBE131030 SRI131030 SHM131030 RXQ131030 RNU131030 RDY131030 QUC131030 QKG131030 QAK131030 PQO131030 PGS131030 OWW131030 ONA131030 ODE131030 NTI131030 NJM131030 MZQ131030 MPU131030 MFY131030 LWC131030 LMG131030 LCK131030 KSO131030 KIS131030 JYW131030 JPA131030 JFE131030 IVI131030 ILM131030 IBQ131030 HRU131030 HHY131030 GYC131030 GOG131030 GEK131030 FUO131030 FKS131030 FAW131030 ERA131030 EHE131030 DXI131030 DNM131030 DDQ131030 CTU131030 CJY131030 CAC131030 BQG131030 BGK131030 AWO131030 AMS131030 ACW131030 TA131030 JE131030 K130944 WVQ65494 WLU65494 WBY65494 VSC65494 VIG65494 UYK65494 UOO65494 UES65494 TUW65494 TLA65494 TBE65494 SRI65494 SHM65494 RXQ65494 RNU65494 RDY65494 QUC65494 QKG65494 QAK65494 PQO65494 PGS65494 OWW65494 ONA65494 ODE65494 NTI65494 NJM65494 MZQ65494 MPU65494 MFY65494 LWC65494 LMG65494 LCK65494 KSO65494 KIS65494 JYW65494 JPA65494 JFE65494 IVI65494 ILM65494 IBQ65494 HRU65494 HHY65494 GYC65494 GOG65494 GEK65494 FUO65494 FKS65494 FAW65494 ERA65494 EHE65494 DXI65494 DNM65494 DDQ65494 CTU65494 CJY65494 CAC65494 BQG65494 BGK65494 AWO65494 AMS65494 ACW65494 TA65494 JE65494 K65408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JE13" xr:uid="{81A123DB-E879-4E33-9FCD-62BCBC2EA675}">
      <formula1>$Q$10:$Q$33</formula1>
    </dataValidation>
    <dataValidation type="list" allowBlank="1" showInputMessage="1" showErrorMessage="1" sqref="K17 WVQ982997 WLU982997 WBY982997 VSC982997 VIG982997 UYK982997 UOO982997 UES982997 TUW982997 TLA982997 TBE982997 SRI982997 SHM982997 RXQ982997 RNU982997 RDY982997 QUC982997 QKG982997 QAK982997 PQO982997 PGS982997 OWW982997 ONA982997 ODE982997 NTI982997 NJM982997 MZQ982997 MPU982997 MFY982997 LWC982997 LMG982997 LCK982997 KSO982997 KIS982997 JYW982997 JPA982997 JFE982997 IVI982997 ILM982997 IBQ982997 HRU982997 HHY982997 GYC982997 GOG982997 GEK982997 FUO982997 FKS982997 FAW982997 ERA982997 EHE982997 DXI982997 DNM982997 DDQ982997 CTU982997 CJY982997 CAC982997 BQG982997 BGK982997 AWO982997 AMS982997 ACW982997 TA982997 JE982997 K982911 WVQ917461 WLU917461 WBY917461 VSC917461 VIG917461 UYK917461 UOO917461 UES917461 TUW917461 TLA917461 TBE917461 SRI917461 SHM917461 RXQ917461 RNU917461 RDY917461 QUC917461 QKG917461 QAK917461 PQO917461 PGS917461 OWW917461 ONA917461 ODE917461 NTI917461 NJM917461 MZQ917461 MPU917461 MFY917461 LWC917461 LMG917461 LCK917461 KSO917461 KIS917461 JYW917461 JPA917461 JFE917461 IVI917461 ILM917461 IBQ917461 HRU917461 HHY917461 GYC917461 GOG917461 GEK917461 FUO917461 FKS917461 FAW917461 ERA917461 EHE917461 DXI917461 DNM917461 DDQ917461 CTU917461 CJY917461 CAC917461 BQG917461 BGK917461 AWO917461 AMS917461 ACW917461 TA917461 JE917461 K917375 WVQ851925 WLU851925 WBY851925 VSC851925 VIG851925 UYK851925 UOO851925 UES851925 TUW851925 TLA851925 TBE851925 SRI851925 SHM851925 RXQ851925 RNU851925 RDY851925 QUC851925 QKG851925 QAK851925 PQO851925 PGS851925 OWW851925 ONA851925 ODE851925 NTI851925 NJM851925 MZQ851925 MPU851925 MFY851925 LWC851925 LMG851925 LCK851925 KSO851925 KIS851925 JYW851925 JPA851925 JFE851925 IVI851925 ILM851925 IBQ851925 HRU851925 HHY851925 GYC851925 GOG851925 GEK851925 FUO851925 FKS851925 FAW851925 ERA851925 EHE851925 DXI851925 DNM851925 DDQ851925 CTU851925 CJY851925 CAC851925 BQG851925 BGK851925 AWO851925 AMS851925 ACW851925 TA851925 JE851925 K851839 WVQ786389 WLU786389 WBY786389 VSC786389 VIG786389 UYK786389 UOO786389 UES786389 TUW786389 TLA786389 TBE786389 SRI786389 SHM786389 RXQ786389 RNU786389 RDY786389 QUC786389 QKG786389 QAK786389 PQO786389 PGS786389 OWW786389 ONA786389 ODE786389 NTI786389 NJM786389 MZQ786389 MPU786389 MFY786389 LWC786389 LMG786389 LCK786389 KSO786389 KIS786389 JYW786389 JPA786389 JFE786389 IVI786389 ILM786389 IBQ786389 HRU786389 HHY786389 GYC786389 GOG786389 GEK786389 FUO786389 FKS786389 FAW786389 ERA786389 EHE786389 DXI786389 DNM786389 DDQ786389 CTU786389 CJY786389 CAC786389 BQG786389 BGK786389 AWO786389 AMS786389 ACW786389 TA786389 JE786389 K786303 WVQ720853 WLU720853 WBY720853 VSC720853 VIG720853 UYK720853 UOO720853 UES720853 TUW720853 TLA720853 TBE720853 SRI720853 SHM720853 RXQ720853 RNU720853 RDY720853 QUC720853 QKG720853 QAK720853 PQO720853 PGS720853 OWW720853 ONA720853 ODE720853 NTI720853 NJM720853 MZQ720853 MPU720853 MFY720853 LWC720853 LMG720853 LCK720853 KSO720853 KIS720853 JYW720853 JPA720853 JFE720853 IVI720853 ILM720853 IBQ720853 HRU720853 HHY720853 GYC720853 GOG720853 GEK720853 FUO720853 FKS720853 FAW720853 ERA720853 EHE720853 DXI720853 DNM720853 DDQ720853 CTU720853 CJY720853 CAC720853 BQG720853 BGK720853 AWO720853 AMS720853 ACW720853 TA720853 JE720853 K720767 WVQ655317 WLU655317 WBY655317 VSC655317 VIG655317 UYK655317 UOO655317 UES655317 TUW655317 TLA655317 TBE655317 SRI655317 SHM655317 RXQ655317 RNU655317 RDY655317 QUC655317 QKG655317 QAK655317 PQO655317 PGS655317 OWW655317 ONA655317 ODE655317 NTI655317 NJM655317 MZQ655317 MPU655317 MFY655317 LWC655317 LMG655317 LCK655317 KSO655317 KIS655317 JYW655317 JPA655317 JFE655317 IVI655317 ILM655317 IBQ655317 HRU655317 HHY655317 GYC655317 GOG655317 GEK655317 FUO655317 FKS655317 FAW655317 ERA655317 EHE655317 DXI655317 DNM655317 DDQ655317 CTU655317 CJY655317 CAC655317 BQG655317 BGK655317 AWO655317 AMS655317 ACW655317 TA655317 JE655317 K655231 WVQ589781 WLU589781 WBY589781 VSC589781 VIG589781 UYK589781 UOO589781 UES589781 TUW589781 TLA589781 TBE589781 SRI589781 SHM589781 RXQ589781 RNU589781 RDY589781 QUC589781 QKG589781 QAK589781 PQO589781 PGS589781 OWW589781 ONA589781 ODE589781 NTI589781 NJM589781 MZQ589781 MPU589781 MFY589781 LWC589781 LMG589781 LCK589781 KSO589781 KIS589781 JYW589781 JPA589781 JFE589781 IVI589781 ILM589781 IBQ589781 HRU589781 HHY589781 GYC589781 GOG589781 GEK589781 FUO589781 FKS589781 FAW589781 ERA589781 EHE589781 DXI589781 DNM589781 DDQ589781 CTU589781 CJY589781 CAC589781 BQG589781 BGK589781 AWO589781 AMS589781 ACW589781 TA589781 JE589781 K589695 WVQ524245 WLU524245 WBY524245 VSC524245 VIG524245 UYK524245 UOO524245 UES524245 TUW524245 TLA524245 TBE524245 SRI524245 SHM524245 RXQ524245 RNU524245 RDY524245 QUC524245 QKG524245 QAK524245 PQO524245 PGS524245 OWW524245 ONA524245 ODE524245 NTI524245 NJM524245 MZQ524245 MPU524245 MFY524245 LWC524245 LMG524245 LCK524245 KSO524245 KIS524245 JYW524245 JPA524245 JFE524245 IVI524245 ILM524245 IBQ524245 HRU524245 HHY524245 GYC524245 GOG524245 GEK524245 FUO524245 FKS524245 FAW524245 ERA524245 EHE524245 DXI524245 DNM524245 DDQ524245 CTU524245 CJY524245 CAC524245 BQG524245 BGK524245 AWO524245 AMS524245 ACW524245 TA524245 JE524245 K524159 WVQ458709 WLU458709 WBY458709 VSC458709 VIG458709 UYK458709 UOO458709 UES458709 TUW458709 TLA458709 TBE458709 SRI458709 SHM458709 RXQ458709 RNU458709 RDY458709 QUC458709 QKG458709 QAK458709 PQO458709 PGS458709 OWW458709 ONA458709 ODE458709 NTI458709 NJM458709 MZQ458709 MPU458709 MFY458709 LWC458709 LMG458709 LCK458709 KSO458709 KIS458709 JYW458709 JPA458709 JFE458709 IVI458709 ILM458709 IBQ458709 HRU458709 HHY458709 GYC458709 GOG458709 GEK458709 FUO458709 FKS458709 FAW458709 ERA458709 EHE458709 DXI458709 DNM458709 DDQ458709 CTU458709 CJY458709 CAC458709 BQG458709 BGK458709 AWO458709 AMS458709 ACW458709 TA458709 JE458709 K458623 WVQ393173 WLU393173 WBY393173 VSC393173 VIG393173 UYK393173 UOO393173 UES393173 TUW393173 TLA393173 TBE393173 SRI393173 SHM393173 RXQ393173 RNU393173 RDY393173 QUC393173 QKG393173 QAK393173 PQO393173 PGS393173 OWW393173 ONA393173 ODE393173 NTI393173 NJM393173 MZQ393173 MPU393173 MFY393173 LWC393173 LMG393173 LCK393173 KSO393173 KIS393173 JYW393173 JPA393173 JFE393173 IVI393173 ILM393173 IBQ393173 HRU393173 HHY393173 GYC393173 GOG393173 GEK393173 FUO393173 FKS393173 FAW393173 ERA393173 EHE393173 DXI393173 DNM393173 DDQ393173 CTU393173 CJY393173 CAC393173 BQG393173 BGK393173 AWO393173 AMS393173 ACW393173 TA393173 JE393173 K393087 WVQ327637 WLU327637 WBY327637 VSC327637 VIG327637 UYK327637 UOO327637 UES327637 TUW327637 TLA327637 TBE327637 SRI327637 SHM327637 RXQ327637 RNU327637 RDY327637 QUC327637 QKG327637 QAK327637 PQO327637 PGS327637 OWW327637 ONA327637 ODE327637 NTI327637 NJM327637 MZQ327637 MPU327637 MFY327637 LWC327637 LMG327637 LCK327637 KSO327637 KIS327637 JYW327637 JPA327637 JFE327637 IVI327637 ILM327637 IBQ327637 HRU327637 HHY327637 GYC327637 GOG327637 GEK327637 FUO327637 FKS327637 FAW327637 ERA327637 EHE327637 DXI327637 DNM327637 DDQ327637 CTU327637 CJY327637 CAC327637 BQG327637 BGK327637 AWO327637 AMS327637 ACW327637 TA327637 JE327637 K327551 WVQ262101 WLU262101 WBY262101 VSC262101 VIG262101 UYK262101 UOO262101 UES262101 TUW262101 TLA262101 TBE262101 SRI262101 SHM262101 RXQ262101 RNU262101 RDY262101 QUC262101 QKG262101 QAK262101 PQO262101 PGS262101 OWW262101 ONA262101 ODE262101 NTI262101 NJM262101 MZQ262101 MPU262101 MFY262101 LWC262101 LMG262101 LCK262101 KSO262101 KIS262101 JYW262101 JPA262101 JFE262101 IVI262101 ILM262101 IBQ262101 HRU262101 HHY262101 GYC262101 GOG262101 GEK262101 FUO262101 FKS262101 FAW262101 ERA262101 EHE262101 DXI262101 DNM262101 DDQ262101 CTU262101 CJY262101 CAC262101 BQG262101 BGK262101 AWO262101 AMS262101 ACW262101 TA262101 JE262101 K262015 WVQ196565 WLU196565 WBY196565 VSC196565 VIG196565 UYK196565 UOO196565 UES196565 TUW196565 TLA196565 TBE196565 SRI196565 SHM196565 RXQ196565 RNU196565 RDY196565 QUC196565 QKG196565 QAK196565 PQO196565 PGS196565 OWW196565 ONA196565 ODE196565 NTI196565 NJM196565 MZQ196565 MPU196565 MFY196565 LWC196565 LMG196565 LCK196565 KSO196565 KIS196565 JYW196565 JPA196565 JFE196565 IVI196565 ILM196565 IBQ196565 HRU196565 HHY196565 GYC196565 GOG196565 GEK196565 FUO196565 FKS196565 FAW196565 ERA196565 EHE196565 DXI196565 DNM196565 DDQ196565 CTU196565 CJY196565 CAC196565 BQG196565 BGK196565 AWO196565 AMS196565 ACW196565 TA196565 JE196565 K196479 WVQ131029 WLU131029 WBY131029 VSC131029 VIG131029 UYK131029 UOO131029 UES131029 TUW131029 TLA131029 TBE131029 SRI131029 SHM131029 RXQ131029 RNU131029 RDY131029 QUC131029 QKG131029 QAK131029 PQO131029 PGS131029 OWW131029 ONA131029 ODE131029 NTI131029 NJM131029 MZQ131029 MPU131029 MFY131029 LWC131029 LMG131029 LCK131029 KSO131029 KIS131029 JYW131029 JPA131029 JFE131029 IVI131029 ILM131029 IBQ131029 HRU131029 HHY131029 GYC131029 GOG131029 GEK131029 FUO131029 FKS131029 FAW131029 ERA131029 EHE131029 DXI131029 DNM131029 DDQ131029 CTU131029 CJY131029 CAC131029 BQG131029 BGK131029 AWO131029 AMS131029 ACW131029 TA131029 JE131029 K130943 WVQ65493 WLU65493 WBY65493 VSC65493 VIG65493 UYK65493 UOO65493 UES65493 TUW65493 TLA65493 TBE65493 SRI65493 SHM65493 RXQ65493 RNU65493 RDY65493 QUC65493 QKG65493 QAK65493 PQO65493 PGS65493 OWW65493 ONA65493 ODE65493 NTI65493 NJM65493 MZQ65493 MPU65493 MFY65493 LWC65493 LMG65493 LCK65493 KSO65493 KIS65493 JYW65493 JPA65493 JFE65493 IVI65493 ILM65493 IBQ65493 HRU65493 HHY65493 GYC65493 GOG65493 GEK65493 FUO65493 FKS65493 FAW65493 ERA65493 EHE65493 DXI65493 DNM65493 DDQ65493 CTU65493 CJY65493 CAC65493 BQG65493 BGK65493 AWO65493 AMS65493 ACW65493 TA65493 JE65493 K65407 WVQ12 WLU12 WBY12 VSC12 VIG12 UYK12 UOO12 UES12 TUW12 TLA12 TBE12 SRI12 SHM12 RXQ12 RNU12 RDY12 QUC12 QKG12 QAK12 PQO12 PGS12 OWW12 ONA12 ODE12 NTI12 NJM12 MZQ12 MPU12 MFY12 LWC12 LMG12 LCK12 KSO12 KIS12 JYW12 JPA12 JFE12 IVI12 ILM12 IBQ12 HRU12 HHY12 GYC12 GOG12 GEK12 FUO12 FKS12 FAW12 ERA12 EHE12 DXI12 DNM12 DDQ12 CTU12 CJY12 CAC12 BQG12 BGK12 AWO12 AMS12 ACW12 TA12 JE12" xr:uid="{86B94C38-20CD-487F-9025-8AFE4FB17607}">
      <formula1>$P$10:$P$33</formula1>
    </dataValidation>
    <dataValidation type="list" allowBlank="1" showInputMessage="1" showErrorMessage="1" sqref="K21 WVQ983001 WLU983001 WBY983001 VSC983001 VIG983001 UYK983001 UOO983001 UES983001 TUW983001 TLA983001 TBE983001 SRI983001 SHM983001 RXQ983001 RNU983001 RDY983001 QUC983001 QKG983001 QAK983001 PQO983001 PGS983001 OWW983001 ONA983001 ODE983001 NTI983001 NJM983001 MZQ983001 MPU983001 MFY983001 LWC983001 LMG983001 LCK983001 KSO983001 KIS983001 JYW983001 JPA983001 JFE983001 IVI983001 ILM983001 IBQ983001 HRU983001 HHY983001 GYC983001 GOG983001 GEK983001 FUO983001 FKS983001 FAW983001 ERA983001 EHE983001 DXI983001 DNM983001 DDQ983001 CTU983001 CJY983001 CAC983001 BQG983001 BGK983001 AWO983001 AMS983001 ACW983001 TA983001 JE983001 K982915 WVQ917465 WLU917465 WBY917465 VSC917465 VIG917465 UYK917465 UOO917465 UES917465 TUW917465 TLA917465 TBE917465 SRI917465 SHM917465 RXQ917465 RNU917465 RDY917465 QUC917465 QKG917465 QAK917465 PQO917465 PGS917465 OWW917465 ONA917465 ODE917465 NTI917465 NJM917465 MZQ917465 MPU917465 MFY917465 LWC917465 LMG917465 LCK917465 KSO917465 KIS917465 JYW917465 JPA917465 JFE917465 IVI917465 ILM917465 IBQ917465 HRU917465 HHY917465 GYC917465 GOG917465 GEK917465 FUO917465 FKS917465 FAW917465 ERA917465 EHE917465 DXI917465 DNM917465 DDQ917465 CTU917465 CJY917465 CAC917465 BQG917465 BGK917465 AWO917465 AMS917465 ACW917465 TA917465 JE917465 K917379 WVQ851929 WLU851929 WBY851929 VSC851929 VIG851929 UYK851929 UOO851929 UES851929 TUW851929 TLA851929 TBE851929 SRI851929 SHM851929 RXQ851929 RNU851929 RDY851929 QUC851929 QKG851929 QAK851929 PQO851929 PGS851929 OWW851929 ONA851929 ODE851929 NTI851929 NJM851929 MZQ851929 MPU851929 MFY851929 LWC851929 LMG851929 LCK851929 KSO851929 KIS851929 JYW851929 JPA851929 JFE851929 IVI851929 ILM851929 IBQ851929 HRU851929 HHY851929 GYC851929 GOG851929 GEK851929 FUO851929 FKS851929 FAW851929 ERA851929 EHE851929 DXI851929 DNM851929 DDQ851929 CTU851929 CJY851929 CAC851929 BQG851929 BGK851929 AWO851929 AMS851929 ACW851929 TA851929 JE851929 K851843 WVQ786393 WLU786393 WBY786393 VSC786393 VIG786393 UYK786393 UOO786393 UES786393 TUW786393 TLA786393 TBE786393 SRI786393 SHM786393 RXQ786393 RNU786393 RDY786393 QUC786393 QKG786393 QAK786393 PQO786393 PGS786393 OWW786393 ONA786393 ODE786393 NTI786393 NJM786393 MZQ786393 MPU786393 MFY786393 LWC786393 LMG786393 LCK786393 KSO786393 KIS786393 JYW786393 JPA786393 JFE786393 IVI786393 ILM786393 IBQ786393 HRU786393 HHY786393 GYC786393 GOG786393 GEK786393 FUO786393 FKS786393 FAW786393 ERA786393 EHE786393 DXI786393 DNM786393 DDQ786393 CTU786393 CJY786393 CAC786393 BQG786393 BGK786393 AWO786393 AMS786393 ACW786393 TA786393 JE786393 K786307 WVQ720857 WLU720857 WBY720857 VSC720857 VIG720857 UYK720857 UOO720857 UES720857 TUW720857 TLA720857 TBE720857 SRI720857 SHM720857 RXQ720857 RNU720857 RDY720857 QUC720857 QKG720857 QAK720857 PQO720857 PGS720857 OWW720857 ONA720857 ODE720857 NTI720857 NJM720857 MZQ720857 MPU720857 MFY720857 LWC720857 LMG720857 LCK720857 KSO720857 KIS720857 JYW720857 JPA720857 JFE720857 IVI720857 ILM720857 IBQ720857 HRU720857 HHY720857 GYC720857 GOG720857 GEK720857 FUO720857 FKS720857 FAW720857 ERA720857 EHE720857 DXI720857 DNM720857 DDQ720857 CTU720857 CJY720857 CAC720857 BQG720857 BGK720857 AWO720857 AMS720857 ACW720857 TA720857 JE720857 K720771 WVQ655321 WLU655321 WBY655321 VSC655321 VIG655321 UYK655321 UOO655321 UES655321 TUW655321 TLA655321 TBE655321 SRI655321 SHM655321 RXQ655321 RNU655321 RDY655321 QUC655321 QKG655321 QAK655321 PQO655321 PGS655321 OWW655321 ONA655321 ODE655321 NTI655321 NJM655321 MZQ655321 MPU655321 MFY655321 LWC655321 LMG655321 LCK655321 KSO655321 KIS655321 JYW655321 JPA655321 JFE655321 IVI655321 ILM655321 IBQ655321 HRU655321 HHY655321 GYC655321 GOG655321 GEK655321 FUO655321 FKS655321 FAW655321 ERA655321 EHE655321 DXI655321 DNM655321 DDQ655321 CTU655321 CJY655321 CAC655321 BQG655321 BGK655321 AWO655321 AMS655321 ACW655321 TA655321 JE655321 K655235 WVQ589785 WLU589785 WBY589785 VSC589785 VIG589785 UYK589785 UOO589785 UES589785 TUW589785 TLA589785 TBE589785 SRI589785 SHM589785 RXQ589785 RNU589785 RDY589785 QUC589785 QKG589785 QAK589785 PQO589785 PGS589785 OWW589785 ONA589785 ODE589785 NTI589785 NJM589785 MZQ589785 MPU589785 MFY589785 LWC589785 LMG589785 LCK589785 KSO589785 KIS589785 JYW589785 JPA589785 JFE589785 IVI589785 ILM589785 IBQ589785 HRU589785 HHY589785 GYC589785 GOG589785 GEK589785 FUO589785 FKS589785 FAW589785 ERA589785 EHE589785 DXI589785 DNM589785 DDQ589785 CTU589785 CJY589785 CAC589785 BQG589785 BGK589785 AWO589785 AMS589785 ACW589785 TA589785 JE589785 K589699 WVQ524249 WLU524249 WBY524249 VSC524249 VIG524249 UYK524249 UOO524249 UES524249 TUW524249 TLA524249 TBE524249 SRI524249 SHM524249 RXQ524249 RNU524249 RDY524249 QUC524249 QKG524249 QAK524249 PQO524249 PGS524249 OWW524249 ONA524249 ODE524249 NTI524249 NJM524249 MZQ524249 MPU524249 MFY524249 LWC524249 LMG524249 LCK524249 KSO524249 KIS524249 JYW524249 JPA524249 JFE524249 IVI524249 ILM524249 IBQ524249 HRU524249 HHY524249 GYC524249 GOG524249 GEK524249 FUO524249 FKS524249 FAW524249 ERA524249 EHE524249 DXI524249 DNM524249 DDQ524249 CTU524249 CJY524249 CAC524249 BQG524249 BGK524249 AWO524249 AMS524249 ACW524249 TA524249 JE524249 K524163 WVQ458713 WLU458713 WBY458713 VSC458713 VIG458713 UYK458713 UOO458713 UES458713 TUW458713 TLA458713 TBE458713 SRI458713 SHM458713 RXQ458713 RNU458713 RDY458713 QUC458713 QKG458713 QAK458713 PQO458713 PGS458713 OWW458713 ONA458713 ODE458713 NTI458713 NJM458713 MZQ458713 MPU458713 MFY458713 LWC458713 LMG458713 LCK458713 KSO458713 KIS458713 JYW458713 JPA458713 JFE458713 IVI458713 ILM458713 IBQ458713 HRU458713 HHY458713 GYC458713 GOG458713 GEK458713 FUO458713 FKS458713 FAW458713 ERA458713 EHE458713 DXI458713 DNM458713 DDQ458713 CTU458713 CJY458713 CAC458713 BQG458713 BGK458713 AWO458713 AMS458713 ACW458713 TA458713 JE458713 K458627 WVQ393177 WLU393177 WBY393177 VSC393177 VIG393177 UYK393177 UOO393177 UES393177 TUW393177 TLA393177 TBE393177 SRI393177 SHM393177 RXQ393177 RNU393177 RDY393177 QUC393177 QKG393177 QAK393177 PQO393177 PGS393177 OWW393177 ONA393177 ODE393177 NTI393177 NJM393177 MZQ393177 MPU393177 MFY393177 LWC393177 LMG393177 LCK393177 KSO393177 KIS393177 JYW393177 JPA393177 JFE393177 IVI393177 ILM393177 IBQ393177 HRU393177 HHY393177 GYC393177 GOG393177 GEK393177 FUO393177 FKS393177 FAW393177 ERA393177 EHE393177 DXI393177 DNM393177 DDQ393177 CTU393177 CJY393177 CAC393177 BQG393177 BGK393177 AWO393177 AMS393177 ACW393177 TA393177 JE393177 K393091 WVQ327641 WLU327641 WBY327641 VSC327641 VIG327641 UYK327641 UOO327641 UES327641 TUW327641 TLA327641 TBE327641 SRI327641 SHM327641 RXQ327641 RNU327641 RDY327641 QUC327641 QKG327641 QAK327641 PQO327641 PGS327641 OWW327641 ONA327641 ODE327641 NTI327641 NJM327641 MZQ327641 MPU327641 MFY327641 LWC327641 LMG327641 LCK327641 KSO327641 KIS327641 JYW327641 JPA327641 JFE327641 IVI327641 ILM327641 IBQ327641 HRU327641 HHY327641 GYC327641 GOG327641 GEK327641 FUO327641 FKS327641 FAW327641 ERA327641 EHE327641 DXI327641 DNM327641 DDQ327641 CTU327641 CJY327641 CAC327641 BQG327641 BGK327641 AWO327641 AMS327641 ACW327641 TA327641 JE327641 K327555 WVQ262105 WLU262105 WBY262105 VSC262105 VIG262105 UYK262105 UOO262105 UES262105 TUW262105 TLA262105 TBE262105 SRI262105 SHM262105 RXQ262105 RNU262105 RDY262105 QUC262105 QKG262105 QAK262105 PQO262105 PGS262105 OWW262105 ONA262105 ODE262105 NTI262105 NJM262105 MZQ262105 MPU262105 MFY262105 LWC262105 LMG262105 LCK262105 KSO262105 KIS262105 JYW262105 JPA262105 JFE262105 IVI262105 ILM262105 IBQ262105 HRU262105 HHY262105 GYC262105 GOG262105 GEK262105 FUO262105 FKS262105 FAW262105 ERA262105 EHE262105 DXI262105 DNM262105 DDQ262105 CTU262105 CJY262105 CAC262105 BQG262105 BGK262105 AWO262105 AMS262105 ACW262105 TA262105 JE262105 K262019 WVQ196569 WLU196569 WBY196569 VSC196569 VIG196569 UYK196569 UOO196569 UES196569 TUW196569 TLA196569 TBE196569 SRI196569 SHM196569 RXQ196569 RNU196569 RDY196569 QUC196569 QKG196569 QAK196569 PQO196569 PGS196569 OWW196569 ONA196569 ODE196569 NTI196569 NJM196569 MZQ196569 MPU196569 MFY196569 LWC196569 LMG196569 LCK196569 KSO196569 KIS196569 JYW196569 JPA196569 JFE196569 IVI196569 ILM196569 IBQ196569 HRU196569 HHY196569 GYC196569 GOG196569 GEK196569 FUO196569 FKS196569 FAW196569 ERA196569 EHE196569 DXI196569 DNM196569 DDQ196569 CTU196569 CJY196569 CAC196569 BQG196569 BGK196569 AWO196569 AMS196569 ACW196569 TA196569 JE196569 K196483 WVQ131033 WLU131033 WBY131033 VSC131033 VIG131033 UYK131033 UOO131033 UES131033 TUW131033 TLA131033 TBE131033 SRI131033 SHM131033 RXQ131033 RNU131033 RDY131033 QUC131033 QKG131033 QAK131033 PQO131033 PGS131033 OWW131033 ONA131033 ODE131033 NTI131033 NJM131033 MZQ131033 MPU131033 MFY131033 LWC131033 LMG131033 LCK131033 KSO131033 KIS131033 JYW131033 JPA131033 JFE131033 IVI131033 ILM131033 IBQ131033 HRU131033 HHY131033 GYC131033 GOG131033 GEK131033 FUO131033 FKS131033 FAW131033 ERA131033 EHE131033 DXI131033 DNM131033 DDQ131033 CTU131033 CJY131033 CAC131033 BQG131033 BGK131033 AWO131033 AMS131033 ACW131033 TA131033 JE131033 K130947 WVQ65497 WLU65497 WBY65497 VSC65497 VIG65497 UYK65497 UOO65497 UES65497 TUW65497 TLA65497 TBE65497 SRI65497 SHM65497 RXQ65497 RNU65497 RDY65497 QUC65497 QKG65497 QAK65497 PQO65497 PGS65497 OWW65497 ONA65497 ODE65497 NTI65497 NJM65497 MZQ65497 MPU65497 MFY65497 LWC65497 LMG65497 LCK65497 KSO65497 KIS65497 JYW65497 JPA65497 JFE65497 IVI65497 ILM65497 IBQ65497 HRU65497 HHY65497 GYC65497 GOG65497 GEK65497 FUO65497 FKS65497 FAW65497 ERA65497 EHE65497 DXI65497 DNM65497 DDQ65497 CTU65497 CJY65497 CAC65497 BQG65497 BGK65497 AWO65497 AMS65497 ACW65497 TA65497 JE65497 K65411 WVQ16 WLU16 WBY16 VSC16 VIG16 UYK16 UOO16 UES16 TUW16 TLA16 TBE16 SRI16 SHM16 RXQ16 RNU16 RDY16 QUC16 QKG16 QAK16 PQO16 PGS16 OWW16 ONA16 ODE16 NTI16 NJM16 MZQ16 MPU16 MFY16 LWC16 LMG16 LCK16 KSO16 KIS16 JYW16 JPA16 JFE16 IVI16 ILM16 IBQ16 HRU16 HHY16 GYC16 GOG16 GEK16 FUO16 FKS16 FAW16 ERA16 EHE16 DXI16 DNM16 DDQ16 CTU16 CJY16 CAC16 BQG16 BGK16 AWO16 AMS16 ACW16 TA16 JE16" xr:uid="{385E041A-B1C9-4E42-AA38-E01054AB2D83}">
      <formula1>$R$10:$R$33</formula1>
    </dataValidation>
  </dataValidations>
  <hyperlinks>
    <hyperlink ref="P8:S8" r:id="rId1" display="Posted Price" xr:uid="{70132845-51BF-4426-84C8-7F344D94BD48}"/>
  </hyperlinks>
  <printOptions horizontalCentered="1"/>
  <pageMargins left="0.25" right="0.25" top="0.75" bottom="0.75" header="0.3" footer="0.3"/>
  <pageSetup scale="49" orientation="landscape" horizontalDpi="4294967295" r:id="rId2"/>
  <rowBreaks count="3" manualBreakCount="3">
    <brk id="29" min="1" max="7" man="1"/>
    <brk id="79" min="1" max="7" man="1"/>
    <brk id="102" min="1" max="7" man="1"/>
  </rowBreaks>
  <ignoredErrors>
    <ignoredError sqref="B20:B2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December 2025</vt:lpstr>
      <vt:lpstr>November 2025</vt:lpstr>
      <vt:lpstr>October 2025</vt:lpstr>
      <vt:lpstr>September 2025</vt:lpstr>
      <vt:lpstr>August 2025</vt:lpstr>
      <vt:lpstr>July 2025</vt:lpstr>
      <vt:lpstr>June 2025</vt:lpstr>
      <vt:lpstr>May 2025</vt:lpstr>
      <vt:lpstr>April 2025</vt:lpstr>
      <vt:lpstr>TEMPLATE</vt:lpstr>
      <vt:lpstr>'April 2025'!Print_Area</vt:lpstr>
      <vt:lpstr>'August 2025'!Print_Area</vt:lpstr>
      <vt:lpstr>'December 2025'!Print_Area</vt:lpstr>
      <vt:lpstr>'July 2025'!Print_Area</vt:lpstr>
      <vt:lpstr>'June 2025'!Print_Area</vt:lpstr>
      <vt:lpstr>'May 2025'!Print_Area</vt:lpstr>
      <vt:lpstr>'November 2025'!Print_Area</vt:lpstr>
      <vt:lpstr>'October 2025'!Print_Area</vt:lpstr>
      <vt:lpstr>'September 2025'!Print_Area</vt:lpstr>
      <vt:lpstr>TEMPLATE!Print_Area</vt:lpstr>
      <vt:lpstr>'April 2025'!Print_Titles</vt:lpstr>
      <vt:lpstr>'August 2025'!Print_Titles</vt:lpstr>
      <vt:lpstr>'December 2025'!Print_Titles</vt:lpstr>
      <vt:lpstr>'July 2025'!Print_Titles</vt:lpstr>
      <vt:lpstr>'June 2025'!Print_Titles</vt:lpstr>
      <vt:lpstr>'May 2025'!Print_Titles</vt:lpstr>
      <vt:lpstr>'November 2025'!Print_Titles</vt:lpstr>
      <vt:lpstr>'October 2025'!Print_Titles</vt:lpstr>
      <vt:lpstr>'September 2025'!Print_Titles</vt:lpstr>
      <vt:lpstr>TEMPLATE!Print_Titles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Dettmer, Christine (OGS)</dc:creator>
  <cp:lastModifiedBy>DeAndres, Jose M (OGS)</cp:lastModifiedBy>
  <cp:lastPrinted>2025-03-28T12:30:42Z</cp:lastPrinted>
  <dcterms:created xsi:type="dcterms:W3CDTF">2025-03-28T11:42:32Z</dcterms:created>
  <dcterms:modified xsi:type="dcterms:W3CDTF">2025-12-05T14:12:27Z</dcterms:modified>
</cp:coreProperties>
</file>