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V:\ProcurementServices\PSTm01(Gardner)\Equip\35000-23243 Lifts,Sourcewell\ContractUpdates(PMs)\Contractor Information &amp; Pricing\Liftnow CI &amp; PL\Pricing\"/>
    </mc:Choice>
  </mc:AlternateContent>
  <xr:revisionPtr revIDLastSave="0" documentId="13_ncr:1_{3AC304D1-6DA0-43AE-8728-14C6734F3686}" xr6:coauthVersionLast="47" xr6:coauthVersionMax="47" xr10:uidLastSave="{00000000-0000-0000-0000-000000000000}"/>
  <bookViews>
    <workbookView xWindow="3375" yWindow="3375" windowWidth="21600" windowHeight="11385" xr2:uid="{1631FCC9-AA8B-4790-B103-04CB6C07336A}"/>
  </bookViews>
  <sheets>
    <sheet name="Overview and Comparison" sheetId="9" r:id="rId1"/>
    <sheet name="InstallationReceiveRemovalTrans" sheetId="1" r:id="rId2"/>
    <sheet name="Hourly Rates" sheetId="2" r:id="rId3"/>
    <sheet name="Parts" sheetId="7" r:id="rId4"/>
    <sheet name="Available Brand Parts" sheetId="8" r:id="rId5"/>
    <sheet name="Inspection" sheetId="4" r:id="rId6"/>
    <sheet name="Design" sheetId="3" r:id="rId7"/>
    <sheet name="Manuals" sheetId="12"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12" l="1"/>
  <c r="D4" i="12"/>
  <c r="D5" i="12"/>
  <c r="D6" i="12"/>
  <c r="D7" i="12"/>
  <c r="D8" i="12"/>
  <c r="D9" i="12"/>
  <c r="D10" i="12"/>
  <c r="D11" i="12"/>
  <c r="G12" i="3"/>
  <c r="F12" i="3"/>
  <c r="E4" i="1"/>
  <c r="E5" i="1"/>
  <c r="E6" i="1"/>
  <c r="E7" i="1"/>
  <c r="E8" i="1"/>
  <c r="E9" i="1"/>
  <c r="E10" i="1"/>
  <c r="E11" i="1"/>
  <c r="E12" i="1"/>
  <c r="E14" i="1"/>
  <c r="E15" i="1"/>
  <c r="E17" i="1"/>
  <c r="E3" i="1"/>
  <c r="B4" i="2"/>
</calcChain>
</file>

<file path=xl/sharedStrings.xml><?xml version="1.0" encoding="utf-8"?>
<sst xmlns="http://schemas.openxmlformats.org/spreadsheetml/2006/main" count="240" uniqueCount="206">
  <si>
    <t>n/a</t>
  </si>
  <si>
    <t>Low/Mid-Rise Lifts</t>
  </si>
  <si>
    <t>Heavy Duty Mobile Lift Installation (60,000-108,000 lb lifting capacity)</t>
  </si>
  <si>
    <t>Parallellogram Lifts (Heavy Duty Surface Lift Installation)</t>
  </si>
  <si>
    <t>Mobile Column Lifts (Per Pair)</t>
  </si>
  <si>
    <t>Light Duty In-Ground Installation (9,000-12,000lb. Capacity)</t>
  </si>
  <si>
    <t>Jacks</t>
  </si>
  <si>
    <t>Motorcycle Lifts</t>
  </si>
  <si>
    <t>Scissor Lifts</t>
  </si>
  <si>
    <t>Four Post (14,000-18,000-lb.)</t>
  </si>
  <si>
    <t>Two Post</t>
  </si>
  <si>
    <t>Installation, Receiving, Removal, Transfer</t>
  </si>
  <si>
    <t>Environmentally-Friendly Modular Unit Heavy Duty In-Ground Installation</t>
  </si>
  <si>
    <t>60,000-lb.</t>
  </si>
  <si>
    <t>90,000-lb.</t>
  </si>
  <si>
    <t>Automotive Lift Products</t>
  </si>
  <si>
    <t>Notes</t>
  </si>
  <si>
    <t>Four Post</t>
  </si>
  <si>
    <t>In-Ground Lifts</t>
  </si>
  <si>
    <t>MSRP</t>
  </si>
  <si>
    <t>Lowest Discount Available</t>
  </si>
  <si>
    <t>Highest Discount Available</t>
  </si>
  <si>
    <t>Design</t>
  </si>
  <si>
    <t>Hourly Rate (Minimum 1 Hour)</t>
  </si>
  <si>
    <t>$249.00/hr</t>
  </si>
  <si>
    <t>Lift Gate Service</t>
  </si>
  <si>
    <t>Parts are Original Equipment Manufacturer whenever possible. Parts are ordered through our central office, and shipped direct to the Member, as a part of the Service Program.</t>
  </si>
  <si>
    <t>% off List</t>
  </si>
  <si>
    <t>OE Parts</t>
  </si>
  <si>
    <t>Aftermarket and Discontinued Parts</t>
  </si>
  <si>
    <t>Oftentimes, aftermarket parts can be substituted as a "direct-fit" for a piece of machinery as a more cost-effective substitute. Additionally, many now-defunct brands of equipment that are still being used can benefit greatly from these aftermarket parts. See Sheet "Available Brand Parts" for a list of brands that we can currently service.</t>
  </si>
  <si>
    <t>Aftermarket/Discontinued Parts (Through SVI)</t>
  </si>
  <si>
    <t>Globe Lift</t>
  </si>
  <si>
    <t>Manitowoc</t>
  </si>
  <si>
    <t>Manitowoc Lifts</t>
  </si>
  <si>
    <t>RELS Brake Lathes</t>
  </si>
  <si>
    <t>Acquired</t>
  </si>
  <si>
    <t>Discontinued and subsequently acquired</t>
  </si>
  <si>
    <t>Gilbarco Lifts</t>
  </si>
  <si>
    <t>Brands for Which SVI is the Effective OEM</t>
  </si>
  <si>
    <t>Acanus</t>
  </si>
  <si>
    <t>Alamo/ASSSA</t>
  </si>
  <si>
    <t>Benwil</t>
  </si>
  <si>
    <t>Bishamon</t>
  </si>
  <si>
    <t>AMI</t>
  </si>
  <si>
    <t>Ashawa</t>
  </si>
  <si>
    <t>Boston</t>
  </si>
  <si>
    <t>Bradbury</t>
  </si>
  <si>
    <t>Cascos</t>
  </si>
  <si>
    <t>Consul</t>
  </si>
  <si>
    <t>Force</t>
  </si>
  <si>
    <t>Ford Smith</t>
  </si>
  <si>
    <t>Fuchs/Zippo</t>
  </si>
  <si>
    <t>Gemini</t>
  </si>
  <si>
    <t>Grand</t>
  </si>
  <si>
    <t>Hydralift</t>
  </si>
  <si>
    <t>Ime Istobal</t>
  </si>
  <si>
    <t>Kismet</t>
  </si>
  <si>
    <t>Kimm</t>
  </si>
  <si>
    <t>Laycock</t>
  </si>
  <si>
    <t>Lincoln</t>
  </si>
  <si>
    <t>OMA</t>
  </si>
  <si>
    <t>OMCN</t>
  </si>
  <si>
    <t>PMW</t>
  </si>
  <si>
    <t>Silent Tech</t>
  </si>
  <si>
    <t>Slift</t>
  </si>
  <si>
    <t>Somers Souriau</t>
  </si>
  <si>
    <t>Tecalemit</t>
  </si>
  <si>
    <t>Titan</t>
  </si>
  <si>
    <t>Werther</t>
  </si>
  <si>
    <t>Western</t>
  </si>
  <si>
    <t>Westinghouse</t>
  </si>
  <si>
    <t>Zippo</t>
  </si>
  <si>
    <t>Discontinued/Defunct Auto Lifts - US/Canada</t>
  </si>
  <si>
    <t>Cochin</t>
  </si>
  <si>
    <t>Curtis</t>
  </si>
  <si>
    <t>Joyce</t>
  </si>
  <si>
    <t>PKS Lifts</t>
  </si>
  <si>
    <t>US Hoist</t>
  </si>
  <si>
    <t>Authorized Installer Network</t>
  </si>
  <si>
    <t>Document Retention</t>
  </si>
  <si>
    <t>Other Programs</t>
  </si>
  <si>
    <t>Single Point of Contact for Nationwide Service</t>
  </si>
  <si>
    <r>
      <t xml:space="preserve">Each manufacturer is the point of contact for </t>
    </r>
    <r>
      <rPr>
        <b/>
        <u/>
        <sz val="11"/>
        <color theme="1"/>
        <rFont val="Calibri"/>
        <family val="2"/>
        <scheme val="minor"/>
      </rPr>
      <t>their own machinery</t>
    </r>
    <r>
      <rPr>
        <sz val="11"/>
        <color theme="1"/>
        <rFont val="Calibri"/>
        <family val="2"/>
        <scheme val="minor"/>
      </rPr>
      <t xml:space="preserve">. If you have multiple manufacturers, you must contact each manufacturer to go through their service program. </t>
    </r>
  </si>
  <si>
    <t>Scan and record for a period for a maximum of 10 years for any service interactions, for given manufacturer.</t>
  </si>
  <si>
    <t>QTY DISCOUNT 5+ Hours</t>
  </si>
  <si>
    <t>Warranty Registration</t>
  </si>
  <si>
    <t>QTY 2-5 Add'l Discount</t>
  </si>
  <si>
    <t xml:space="preserve">QTY 6-9 Add'l Discount </t>
  </si>
  <si>
    <t>QTY 10-23 Add'l Discount</t>
  </si>
  <si>
    <t>QTY 24+ Add'l Discount</t>
  </si>
  <si>
    <t>QTY 1-5</t>
  </si>
  <si>
    <t>QTY 6-9</t>
  </si>
  <si>
    <t>QTY 10-23</t>
  </si>
  <si>
    <t>QTY 24+</t>
  </si>
  <si>
    <r>
      <t xml:space="preserve">Installer networks are limited by </t>
    </r>
    <r>
      <rPr>
        <b/>
        <u/>
        <sz val="11"/>
        <color theme="1"/>
        <rFont val="Calibri"/>
        <family val="2"/>
        <scheme val="minor"/>
      </rPr>
      <t>their</t>
    </r>
    <r>
      <rPr>
        <sz val="11"/>
        <color theme="1"/>
        <rFont val="Calibri"/>
        <family val="2"/>
        <scheme val="minor"/>
      </rPr>
      <t xml:space="preserve"> authorized installers. While there may be some overlap, even the largest network only has about 500 Installers. </t>
    </r>
  </si>
  <si>
    <t># of Installers</t>
  </si>
  <si>
    <t>"Wet" stamped EFR's/Drawings (contact LIFTNOW for quote)</t>
  </si>
  <si>
    <t>Starting at $5,000</t>
  </si>
  <si>
    <t>Changes after submittal</t>
  </si>
  <si>
    <t>Starting at $1,000</t>
  </si>
  <si>
    <t>QTY 6-10</t>
  </si>
  <si>
    <t>QTY 11+</t>
  </si>
  <si>
    <t>Low Rise/Pad Lift</t>
  </si>
  <si>
    <t>Two Post - Heavy Capacity (&gt;=12,000-lb.)</t>
  </si>
  <si>
    <t>Four Post - Heavy Capacity (up to 30,000-lb.)</t>
  </si>
  <si>
    <t>Four Post - Heavy Capacity (greater than 30,000-lb.)</t>
  </si>
  <si>
    <t>ALI where available</t>
  </si>
  <si>
    <t>Engineering (where available)</t>
  </si>
  <si>
    <t>$49.00/report</t>
  </si>
  <si>
    <t>$45.00/report</t>
  </si>
  <si>
    <t>$39.00/report</t>
  </si>
  <si>
    <t>Parallelogram Lift</t>
  </si>
  <si>
    <t xml:space="preserve">Design is done on an hourly basis using our Technology Partner which uses a specialized CAD and maintains a database of hundreds of thousands of pieces of equipment and SKUs that serve as 1:1 Models. This service helps customers to visualize and arrange their shops in the most productive way possible. Renderings are made by our inhouse team. Includes one REVISION. Measuring of facility not included. </t>
  </si>
  <si>
    <t>$4,899.00 per leg</t>
  </si>
  <si>
    <t>$299.00/order</t>
  </si>
  <si>
    <t>Freight</t>
  </si>
  <si>
    <t>$299.00/hr</t>
  </si>
  <si>
    <t>$3,649.00 per leg</t>
  </si>
  <si>
    <t>Description</t>
  </si>
  <si>
    <t>Item #</t>
  </si>
  <si>
    <t>AM-SM</t>
  </si>
  <si>
    <t>Safety Manual</t>
  </si>
  <si>
    <t>$15.00/Order US; $25.00/Order Canada</t>
  </si>
  <si>
    <t>AM-ST</t>
  </si>
  <si>
    <t>Safety Tips Cards (pack of 10)</t>
  </si>
  <si>
    <t>ALOIM</t>
  </si>
  <si>
    <t>ANSI/ALI ALOIM:2008 (R2013)</t>
  </si>
  <si>
    <t>ALIS</t>
  </si>
  <si>
    <t>ANSI/ALI ALIS:2009 (R2015)</t>
  </si>
  <si>
    <t>ALCTV:2017</t>
  </si>
  <si>
    <t>ANSI/ALI ALCTV:2017</t>
  </si>
  <si>
    <t>AM-LP Guide</t>
  </si>
  <si>
    <t>Lifting Points Guide (current edition)</t>
  </si>
  <si>
    <t>AM-Poster</t>
  </si>
  <si>
    <t>Safety Tips Poster(2 pk)</t>
  </si>
  <si>
    <t>AM-LOSM</t>
  </si>
  <si>
    <t>Lift Operator Safety Materials (w/2 posters)</t>
  </si>
  <si>
    <t>AM-WL</t>
  </si>
  <si>
    <t>Warning Decals/Placards (no kit req'd) (available in English, Spanish and French. WL100-500 series)</t>
  </si>
  <si>
    <t>Warning Decal/Placard Kits (available in English, Spanish or French. WL100-500 Series)</t>
  </si>
  <si>
    <t>We are the true "single point of contact", representing not only the 40+ Brands outlined in our Proposal, but dozens of other brands for any machinery related to the RFP, including discontinued models and brands. Additionally, we have the ability to service models using custom-built parts.</t>
  </si>
  <si>
    <t>Nearly 1200 Installers and growing weekly</t>
  </si>
  <si>
    <t>Maximum 400-500</t>
  </si>
  <si>
    <r>
      <t xml:space="preserve">Automotive Lifts - </t>
    </r>
    <r>
      <rPr>
        <b/>
        <sz val="12.5"/>
        <color theme="9"/>
        <rFont val="Calibri"/>
        <family val="2"/>
        <scheme val="minor"/>
      </rPr>
      <t>All Brands in Liftnow RFP</t>
    </r>
  </si>
  <si>
    <t>Install Lift (Does not include unloading-- Member must have their own forklift.) Liftgate service available below.</t>
  </si>
  <si>
    <t>Receive and Redeliver Lift (Instead of Customer Direct Shipping) - Travel will be added per "Hourly Rates" section of this sheet.</t>
  </si>
  <si>
    <t>Uninstall Lift (Does not include offsite removal/disposal/scrapping lift).</t>
  </si>
  <si>
    <t>Lifts sold through Liftnow RFP</t>
  </si>
  <si>
    <t>Lifts not sold through Liftnow RFP</t>
  </si>
  <si>
    <t>Category - Automotive Lifts</t>
  </si>
  <si>
    <t>Category - Garage Associated Equipment</t>
  </si>
  <si>
    <t>Hourly Rate (Per Labor Hour)</t>
  </si>
  <si>
    <t xml:space="preserve">Note that a Member may request an ALI Inspector-Company for any lift-related services and an ALI Inspector company is not mandatory to service and maintain vehicle lifts. However, there may be times when a Member requests a normal member and receives an ALI Inspector Company due to lack of non-ALI supply. In this case, the Member will not be charged an additional fee. </t>
  </si>
  <si>
    <t>NOTES</t>
  </si>
  <si>
    <t>Equipment Sold through Liftnow RFP</t>
  </si>
  <si>
    <t>Equipment Not Sold Through Liftnow RFP</t>
  </si>
  <si>
    <t>N/A</t>
  </si>
  <si>
    <t>ALI Inspector Upgrade (Where Available, Per Labor Hour)</t>
  </si>
  <si>
    <t>200 Hour Agreement - Agency Only</t>
  </si>
  <si>
    <t>500 Hour Agreement - Agency Only</t>
  </si>
  <si>
    <t>1000 Hour Agreement - Agency or State</t>
  </si>
  <si>
    <t>5% Additional Discount</t>
  </si>
  <si>
    <t>7.5% Additional Discount</t>
  </si>
  <si>
    <t>10% Additional Discount</t>
  </si>
  <si>
    <t>6% Additional Discount</t>
  </si>
  <si>
    <t>8% Additional Discount</t>
  </si>
  <si>
    <t>Transfer Lift (Does not include associated travel).</t>
  </si>
  <si>
    <t>Travel (Round Trip, Per Labor Hour)</t>
  </si>
  <si>
    <t>Garage Associated Equipment Products</t>
  </si>
  <si>
    <t>Inspection</t>
  </si>
  <si>
    <t>Hourly Rates - Service/Maintenance/Training</t>
  </si>
  <si>
    <t>Add</t>
  </si>
  <si>
    <t>Lifts sold through RFP by Liftnow</t>
  </si>
  <si>
    <t>Lifts not sold through RFP by Liftnow</t>
  </si>
  <si>
    <t>Equipment sold through RFP by Liftnow</t>
  </si>
  <si>
    <t>Equipment not sold through RFP by Liftnow</t>
  </si>
  <si>
    <t>LIST PRICE</t>
  </si>
  <si>
    <t>$79.00/Report</t>
  </si>
  <si>
    <t>MIN DISCOUNT</t>
  </si>
  <si>
    <t>MAX DISCOUNT</t>
  </si>
  <si>
    <t>Service Call - Site Inspection or General Diagnostic</t>
  </si>
  <si>
    <t>Minimum 2 Hours of Labor Plus Applicable Travel. Maximum 1 Hour of Labor is Refundable against work done "on the spot."</t>
  </si>
  <si>
    <t>We have engineering services for all Products. All engineering services are where available.</t>
  </si>
  <si>
    <t>Liftnow  can register your machine for its warranty. Oftentimes, this is a long-winded form that needs to be submitted and acknowledged by the manufacturer. Warranty registration includes online remittance and lifetime document retention.</t>
  </si>
  <si>
    <t>List Price</t>
  </si>
  <si>
    <t>Print Price</t>
  </si>
  <si>
    <t>Discount</t>
  </si>
  <si>
    <r>
      <t xml:space="preserve">Garage Associated Equipment - </t>
    </r>
    <r>
      <rPr>
        <b/>
        <sz val="12.5"/>
        <color theme="9"/>
        <rFont val="Calibri"/>
        <family val="2"/>
        <scheme val="minor"/>
      </rPr>
      <t>All Brands in Liftnow RFP</t>
    </r>
  </si>
  <si>
    <t>Coats Garage Equipment</t>
  </si>
  <si>
    <t xml:space="preserve">All services exclude concrete, air/electrical, deactivation of current products (unless ordering removal/transfer), excavation, soil contaminates, permits and licensing. Client is responsible for all pre-existing site conditions. </t>
  </si>
  <si>
    <t>8.0% of Equipment Total</t>
  </si>
  <si>
    <t>Discounts are on service prices/totals only and do not apply to the equipment itself.</t>
  </si>
  <si>
    <t>Scan and record for a period of at least 10 years any service interactions, free, all brands. Includes automatic brochure and operation manual resource center when available. Not limited to one brand.</t>
  </si>
  <si>
    <t>Emergency Service - 48 Hour</t>
  </si>
  <si>
    <t>Emergency Service - 24 Hour</t>
  </si>
  <si>
    <t>2x Posted Rates</t>
  </si>
  <si>
    <t>3x Posted Rates</t>
  </si>
  <si>
    <t>Design/Other</t>
  </si>
  <si>
    <t>All Equipment</t>
  </si>
  <si>
    <t>Pursuant to Labor Hours + Travel</t>
  </si>
  <si>
    <t>Sourcewell Service Program</t>
  </si>
  <si>
    <t>We have leveraged data from all Manufactuers' and their installer networks where available to develop the largest and most comprehensive database of Installers to serve the largest breadth and depth of products and services across Sourcewell's geography.</t>
  </si>
  <si>
    <t>While we have the most comprehensive network by far of any single manufacturer or brand, covering all 50 States and Canada amply (and the list continues to grow as we enlist our team of computer engineers and sales force to find new service providers), all services are where available.  We can also send Sourcewell and interested States new iterations of our Dealer Network as they become available to us.</t>
  </si>
  <si>
    <t>This is a Sourcewell-exclusive and allows interested states or agencies to guarantee a minimum quantity of labor hours to Liftnow and the Sourcewell Service Program in exchange for a discount. For example, if an agency wanted to use a 200 Hour Agreement, they would agree/guarantee with Liftnow to utilize Liftnow for 200 Service Hours before the expiry of the PA and receive 5% off of the rates above.</t>
  </si>
  <si>
    <t>Updated 11-20-2023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</si>
</sst>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b/>
      <sz val="12.5"/>
      <color theme="1"/>
      <name val="Calibri"/>
      <family val="2"/>
      <scheme val="minor"/>
    </font>
    <font>
      <sz val="10"/>
      <name val="Arial"/>
      <family val="2"/>
    </font>
    <font>
      <b/>
      <u/>
      <sz val="11"/>
      <color theme="1"/>
      <name val="Calibri"/>
      <family val="2"/>
      <scheme val="minor"/>
    </font>
    <font>
      <b/>
      <sz val="14"/>
      <color theme="1"/>
      <name val="Calibri"/>
      <family val="2"/>
      <scheme val="minor"/>
    </font>
    <font>
      <b/>
      <sz val="12.5"/>
      <color theme="9"/>
      <name val="Calibri"/>
      <family val="2"/>
      <scheme val="minor"/>
    </font>
    <font>
      <b/>
      <sz val="10"/>
      <name val="Arial"/>
      <family val="2"/>
    </font>
    <font>
      <i/>
      <sz val="11"/>
      <color theme="1"/>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FF9999"/>
        <bgColor indexed="64"/>
      </patternFill>
    </fill>
    <fill>
      <patternFill patternType="solid">
        <fgColor theme="5" tint="0.79998168889431442"/>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cellStyleXfs>
  <cellXfs count="68">
    <xf numFmtId="0" fontId="0" fillId="0" borderId="0" xfId="0"/>
    <xf numFmtId="44" fontId="0" fillId="0" borderId="0" xfId="1" applyFont="1"/>
    <xf numFmtId="10" fontId="0" fillId="0" borderId="0" xfId="2" applyNumberFormat="1" applyFont="1"/>
    <xf numFmtId="44" fontId="0" fillId="0" borderId="0" xfId="0" applyNumberFormat="1"/>
    <xf numFmtId="44" fontId="0" fillId="0" borderId="0" xfId="1" applyFont="1" applyAlignment="1">
      <alignment horizontal="right"/>
    </xf>
    <xf numFmtId="0" fontId="0" fillId="0" borderId="0" xfId="0" applyAlignment="1">
      <alignment horizontal="left" indent="1"/>
    </xf>
    <xf numFmtId="0" fontId="2" fillId="0" borderId="0" xfId="0" applyFont="1"/>
    <xf numFmtId="0" fontId="3" fillId="0" borderId="0" xfId="0" applyFont="1"/>
    <xf numFmtId="0" fontId="2" fillId="0" borderId="0" xfId="0" applyFont="1" applyAlignment="1">
      <alignment horizontal="left" indent="1"/>
    </xf>
    <xf numFmtId="0" fontId="2" fillId="0" borderId="0" xfId="0" applyFont="1" applyAlignment="1">
      <alignment horizontal="left"/>
    </xf>
    <xf numFmtId="6" fontId="0" fillId="0" borderId="0" xfId="0" applyNumberFormat="1"/>
    <xf numFmtId="0" fontId="0" fillId="0" borderId="0" xfId="0" applyAlignment="1">
      <alignment horizontal="left" indent="2"/>
    </xf>
    <xf numFmtId="0" fontId="4" fillId="0" borderId="0" xfId="0" applyFont="1"/>
    <xf numFmtId="0" fontId="0" fillId="0" borderId="0" xfId="0" applyAlignment="1">
      <alignment wrapText="1"/>
    </xf>
    <xf numFmtId="8" fontId="2" fillId="0" borderId="0" xfId="0" applyNumberFormat="1" applyFont="1"/>
    <xf numFmtId="44" fontId="2" fillId="0" borderId="0" xfId="1" applyFont="1"/>
    <xf numFmtId="6" fontId="0" fillId="0" borderId="0" xfId="0" applyNumberFormat="1" applyAlignment="1">
      <alignment horizontal="right"/>
    </xf>
    <xf numFmtId="0" fontId="3" fillId="0" borderId="0" xfId="0" applyFont="1" applyAlignment="1">
      <alignment horizontal="left"/>
    </xf>
    <xf numFmtId="0" fontId="7" fillId="0" borderId="0" xfId="0" applyFont="1" applyAlignment="1">
      <alignment horizontal="left" vertical="center" wrapText="1"/>
    </xf>
    <xf numFmtId="0" fontId="7" fillId="0" borderId="0" xfId="0" applyFont="1"/>
    <xf numFmtId="0" fontId="7" fillId="0" borderId="0" xfId="0" applyFont="1" applyAlignment="1">
      <alignment wrapText="1"/>
    </xf>
    <xf numFmtId="0" fontId="0" fillId="3" borderId="1" xfId="0" applyFill="1" applyBorder="1" applyAlignment="1">
      <alignment horizontal="center" vertical="center" wrapText="1"/>
    </xf>
    <xf numFmtId="0" fontId="0" fillId="2" borderId="1" xfId="0" applyFill="1" applyBorder="1" applyAlignment="1">
      <alignment horizontal="center" vertical="center" wrapText="1"/>
    </xf>
    <xf numFmtId="0" fontId="0" fillId="3" borderId="1" xfId="0" applyFill="1" applyBorder="1" applyAlignment="1">
      <alignment vertical="center" wrapText="1"/>
    </xf>
    <xf numFmtId="0" fontId="0" fillId="2" borderId="1" xfId="0" applyFill="1" applyBorder="1" applyAlignment="1">
      <alignment vertical="center" wrapText="1"/>
    </xf>
    <xf numFmtId="164" fontId="0" fillId="0" borderId="0" xfId="0" applyNumberFormat="1"/>
    <xf numFmtId="164" fontId="2" fillId="0" borderId="0" xfId="0" applyNumberFormat="1" applyFont="1"/>
    <xf numFmtId="0" fontId="2" fillId="4" borderId="0" xfId="0" applyFont="1" applyFill="1"/>
    <xf numFmtId="8" fontId="2" fillId="2" borderId="0" xfId="0" applyNumberFormat="1" applyFont="1" applyFill="1"/>
    <xf numFmtId="0" fontId="2" fillId="5" borderId="0" xfId="0" applyFont="1" applyFill="1"/>
    <xf numFmtId="0" fontId="0" fillId="0" borderId="0" xfId="0" applyAlignment="1">
      <alignment vertical="center"/>
    </xf>
    <xf numFmtId="6" fontId="2" fillId="0" borderId="0" xfId="0" applyNumberFormat="1" applyFont="1"/>
    <xf numFmtId="44" fontId="0" fillId="0" borderId="0" xfId="1" applyFont="1" applyAlignment="1">
      <alignment horizontal="left" indent="1"/>
    </xf>
    <xf numFmtId="44" fontId="0" fillId="3" borderId="0" xfId="1" applyFont="1" applyFill="1"/>
    <xf numFmtId="0" fontId="3" fillId="0" borderId="0" xfId="0" applyFont="1" applyAlignment="1">
      <alignment vertical="center" wrapText="1"/>
    </xf>
    <xf numFmtId="0" fontId="2" fillId="0" borderId="0" xfId="0" applyFont="1" applyAlignment="1">
      <alignment vertical="center" wrapText="1"/>
    </xf>
    <xf numFmtId="0" fontId="9" fillId="0" borderId="0" xfId="0" applyFont="1"/>
    <xf numFmtId="0" fontId="5" fillId="0" borderId="0" xfId="0" applyFont="1"/>
    <xf numFmtId="44" fontId="9" fillId="3" borderId="0" xfId="1" applyFont="1" applyFill="1"/>
    <xf numFmtId="0" fontId="2" fillId="0" borderId="0" xfId="0" applyFont="1" applyAlignment="1">
      <alignment horizontal="center" vertical="center" wrapText="1"/>
    </xf>
    <xf numFmtId="0" fontId="10" fillId="0" borderId="0" xfId="0" applyFont="1" applyAlignment="1">
      <alignment horizontal="left" indent="1"/>
    </xf>
    <xf numFmtId="0" fontId="2" fillId="0" borderId="0" xfId="0" applyFont="1" applyAlignment="1">
      <alignment wrapText="1"/>
    </xf>
    <xf numFmtId="9" fontId="0" fillId="0" borderId="0" xfId="1" applyNumberFormat="1" applyFont="1" applyAlignment="1">
      <alignment horizontal="right"/>
    </xf>
    <xf numFmtId="10" fontId="0" fillId="0" borderId="0" xfId="1" applyNumberFormat="1" applyFont="1" applyAlignment="1">
      <alignment horizontal="right"/>
    </xf>
    <xf numFmtId="10" fontId="2" fillId="0" borderId="0" xfId="0" applyNumberFormat="1" applyFont="1"/>
    <xf numFmtId="10" fontId="0" fillId="5" borderId="2" xfId="0" applyNumberFormat="1" applyFill="1" applyBorder="1"/>
    <xf numFmtId="10" fontId="0" fillId="2" borderId="3" xfId="2" applyNumberFormat="1" applyFont="1" applyFill="1" applyBorder="1"/>
    <xf numFmtId="10" fontId="0" fillId="6" borderId="3" xfId="2" applyNumberFormat="1" applyFont="1" applyFill="1" applyBorder="1"/>
    <xf numFmtId="10" fontId="0" fillId="3" borderId="4" xfId="2" applyNumberFormat="1" applyFont="1" applyFill="1" applyBorder="1"/>
    <xf numFmtId="10" fontId="0" fillId="5" borderId="5" xfId="0" applyNumberFormat="1" applyFill="1" applyBorder="1"/>
    <xf numFmtId="10" fontId="0" fillId="2" borderId="0" xfId="2" applyNumberFormat="1" applyFont="1" applyFill="1" applyBorder="1"/>
    <xf numFmtId="10" fontId="0" fillId="6" borderId="0" xfId="2" applyNumberFormat="1" applyFont="1" applyFill="1" applyBorder="1"/>
    <xf numFmtId="10" fontId="0" fillId="3" borderId="6" xfId="2" applyNumberFormat="1" applyFont="1" applyFill="1" applyBorder="1"/>
    <xf numFmtId="10" fontId="0" fillId="5" borderId="7" xfId="0" applyNumberFormat="1" applyFill="1" applyBorder="1"/>
    <xf numFmtId="10" fontId="0" fillId="2" borderId="8" xfId="2" applyNumberFormat="1" applyFont="1" applyFill="1" applyBorder="1"/>
    <xf numFmtId="10" fontId="0" fillId="6" borderId="8" xfId="2" applyNumberFormat="1" applyFont="1" applyFill="1" applyBorder="1"/>
    <xf numFmtId="10" fontId="0" fillId="3" borderId="9" xfId="2" applyNumberFormat="1" applyFont="1" applyFill="1" applyBorder="1"/>
    <xf numFmtId="10" fontId="0" fillId="0" borderId="0" xfId="0" applyNumberFormat="1"/>
    <xf numFmtId="10" fontId="0" fillId="0" borderId="0" xfId="2" applyNumberFormat="1" applyFont="1" applyFill="1" applyBorder="1"/>
    <xf numFmtId="10" fontId="2" fillId="0" borderId="0" xfId="2" applyNumberFormat="1" applyFont="1"/>
    <xf numFmtId="44" fontId="0" fillId="0" borderId="0" xfId="1" applyFont="1" applyAlignment="1">
      <alignment wrapText="1"/>
    </xf>
    <xf numFmtId="9" fontId="0" fillId="3" borderId="0" xfId="1" applyNumberFormat="1" applyFont="1" applyFill="1"/>
    <xf numFmtId="44" fontId="1" fillId="0" borderId="0" xfId="1" applyFont="1" applyAlignment="1">
      <alignment horizontal="right"/>
    </xf>
    <xf numFmtId="0" fontId="0" fillId="0" borderId="0" xfId="0" applyAlignment="1">
      <alignment horizontal="center" wrapText="1"/>
    </xf>
    <xf numFmtId="0" fontId="2" fillId="3" borderId="0" xfId="0" applyFont="1" applyFill="1" applyAlignment="1">
      <alignment horizontal="center" wrapText="1"/>
    </xf>
    <xf numFmtId="0" fontId="2" fillId="0" borderId="0" xfId="0" applyFont="1" applyAlignment="1">
      <alignment horizontal="center" vertical="center" wrapText="1"/>
    </xf>
    <xf numFmtId="0" fontId="2" fillId="0" borderId="0" xfId="0" applyFont="1" applyAlignment="1">
      <alignment horizontal="center"/>
    </xf>
    <xf numFmtId="0" fontId="2" fillId="0" borderId="10" xfId="0" applyFont="1" applyBorder="1"/>
  </cellXfs>
  <cellStyles count="5">
    <cellStyle name="Currency" xfId="1" builtinId="4"/>
    <cellStyle name="Normal" xfId="0" builtinId="0"/>
    <cellStyle name="Normal 2" xfId="4" xr:uid="{D0310822-2B00-4ED4-B597-27910333834C}"/>
    <cellStyle name="Normal 3" xfId="3" xr:uid="{C1EC5767-E635-4368-9C96-7D720EED15E6}"/>
    <cellStyle name="Percent" xfId="2" builtinId="5"/>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0</xdr:col>
      <xdr:colOff>155222</xdr:colOff>
      <xdr:row>1</xdr:row>
      <xdr:rowOff>4704</xdr:rowOff>
    </xdr:from>
    <xdr:ext cx="2766060" cy="461010"/>
    <xdr:pic>
      <xdr:nvPicPr>
        <xdr:cNvPr id="2" name="image1.png" title="Image">
          <a:extLst>
            <a:ext uri="{FF2B5EF4-FFF2-40B4-BE49-F238E27FC236}">
              <a16:creationId xmlns:a16="http://schemas.microsoft.com/office/drawing/2014/main" id="{D30BE573-075C-46A8-846B-BEA94F098B65}"/>
            </a:ext>
          </a:extLst>
        </xdr:cNvPr>
        <xdr:cNvPicPr preferRelativeResize="0"/>
      </xdr:nvPicPr>
      <xdr:blipFill>
        <a:blip xmlns:r="http://schemas.openxmlformats.org/officeDocument/2006/relationships" r:embed="rId1" cstate="print"/>
        <a:stretch>
          <a:fillRect/>
        </a:stretch>
      </xdr:blipFill>
      <xdr:spPr>
        <a:xfrm>
          <a:off x="155222" y="188148"/>
          <a:ext cx="2766060" cy="461010"/>
        </a:xfrm>
        <a:prstGeom prst="rect">
          <a:avLst/>
        </a:prstGeom>
        <a:noFill/>
      </xdr:spPr>
    </xdr:pic>
    <xdr:clientData fLocksWithSheet="0"/>
  </xdr:oneCellAnchor>
  <xdr:twoCellAnchor editAs="oneCell">
    <xdr:from>
      <xdr:col>1</xdr:col>
      <xdr:colOff>2664178</xdr:colOff>
      <xdr:row>1</xdr:row>
      <xdr:rowOff>4704</xdr:rowOff>
    </xdr:from>
    <xdr:to>
      <xdr:col>2</xdr:col>
      <xdr:colOff>1873005</xdr:colOff>
      <xdr:row>3</xdr:row>
      <xdr:rowOff>191159</xdr:rowOff>
    </xdr:to>
    <xdr:pic>
      <xdr:nvPicPr>
        <xdr:cNvPr id="3" name="Picture 2" descr="NASPO ValuePoint">
          <a:extLst>
            <a:ext uri="{FF2B5EF4-FFF2-40B4-BE49-F238E27FC236}">
              <a16:creationId xmlns:a16="http://schemas.microsoft.com/office/drawing/2014/main" id="{5667CF6E-9C84-4DCD-B5F6-64192C13A3F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498622" y="188148"/>
          <a:ext cx="2007531" cy="548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323850</xdr:colOff>
      <xdr:row>24</xdr:row>
      <xdr:rowOff>163830</xdr:rowOff>
    </xdr:to>
    <xdr:pic>
      <xdr:nvPicPr>
        <xdr:cNvPr id="3" name="Picture 2">
          <a:extLst>
            <a:ext uri="{FF2B5EF4-FFF2-40B4-BE49-F238E27FC236}">
              <a16:creationId xmlns:a16="http://schemas.microsoft.com/office/drawing/2014/main" id="{4C71C8AE-EB8B-4BC1-9CEA-E364B53492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444490" cy="4552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BD307-BE0E-446A-82BA-48FDC4E1026C}">
  <dimension ref="A4:D17"/>
  <sheetViews>
    <sheetView tabSelected="1" zoomScale="81" workbookViewId="0">
      <selection activeCell="B4" sqref="B4"/>
    </sheetView>
  </sheetViews>
  <sheetFormatPr defaultRowHeight="15" x14ac:dyDescent="0.25"/>
  <cols>
    <col min="1" max="1" width="25.28515625" bestFit="1" customWidth="1"/>
    <col min="2" max="2" width="38.5703125" customWidth="1"/>
    <col min="3" max="3" width="29.7109375" customWidth="1"/>
  </cols>
  <sheetData>
    <row r="4" spans="1:4" ht="15.75" thickBot="1" x14ac:dyDescent="0.3"/>
    <row r="5" spans="1:4" ht="15.75" thickBot="1" x14ac:dyDescent="0.3">
      <c r="A5" s="67" t="s">
        <v>205</v>
      </c>
    </row>
    <row r="6" spans="1:4" ht="18.75" x14ac:dyDescent="0.3">
      <c r="B6" s="19" t="s">
        <v>201</v>
      </c>
      <c r="C6" s="19" t="s">
        <v>81</v>
      </c>
    </row>
    <row r="7" spans="1:4" ht="120" x14ac:dyDescent="0.25">
      <c r="A7" s="18" t="s">
        <v>82</v>
      </c>
      <c r="B7" s="21" t="s">
        <v>141</v>
      </c>
      <c r="C7" s="22" t="s">
        <v>83</v>
      </c>
    </row>
    <row r="8" spans="1:4" ht="105" x14ac:dyDescent="0.3">
      <c r="A8" s="20" t="s">
        <v>79</v>
      </c>
      <c r="B8" s="23" t="s">
        <v>202</v>
      </c>
      <c r="C8" s="24" t="s">
        <v>95</v>
      </c>
    </row>
    <row r="9" spans="1:4" ht="30" x14ac:dyDescent="0.3">
      <c r="A9" s="20" t="s">
        <v>96</v>
      </c>
      <c r="B9" s="23" t="s">
        <v>142</v>
      </c>
      <c r="C9" s="24" t="s">
        <v>143</v>
      </c>
    </row>
    <row r="10" spans="1:4" ht="75" x14ac:dyDescent="0.3">
      <c r="A10" s="20" t="s">
        <v>80</v>
      </c>
      <c r="B10" s="23" t="s">
        <v>193</v>
      </c>
      <c r="C10" s="24" t="s">
        <v>84</v>
      </c>
    </row>
    <row r="11" spans="1:4" x14ac:dyDescent="0.25">
      <c r="A11" s="13"/>
    </row>
    <row r="13" spans="1:4" ht="14.45" customHeight="1" x14ac:dyDescent="0.25">
      <c r="A13" s="63" t="s">
        <v>203</v>
      </c>
      <c r="B13" s="63"/>
      <c r="C13" s="63"/>
      <c r="D13" s="63"/>
    </row>
    <row r="14" spans="1:4" x14ac:dyDescent="0.25">
      <c r="A14" s="63"/>
      <c r="B14" s="63"/>
      <c r="C14" s="63"/>
      <c r="D14" s="63"/>
    </row>
    <row r="15" spans="1:4" x14ac:dyDescent="0.25">
      <c r="A15" s="63"/>
      <c r="B15" s="63"/>
      <c r="C15" s="63"/>
      <c r="D15" s="63"/>
    </row>
    <row r="16" spans="1:4" x14ac:dyDescent="0.25">
      <c r="A16" s="63"/>
      <c r="B16" s="63"/>
      <c r="C16" s="63"/>
      <c r="D16" s="63"/>
    </row>
    <row r="17" spans="1:4" x14ac:dyDescent="0.25">
      <c r="A17" s="63"/>
      <c r="B17" s="63"/>
      <c r="C17" s="63"/>
      <c r="D17" s="63"/>
    </row>
  </sheetData>
  <mergeCells count="1">
    <mergeCell ref="A13:D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897E5-23D5-4211-A422-F444799096AD}">
  <dimension ref="A1:P23"/>
  <sheetViews>
    <sheetView topLeftCell="A2" workbookViewId="0">
      <selection activeCell="B14" sqref="B14"/>
    </sheetView>
  </sheetViews>
  <sheetFormatPr defaultRowHeight="15" x14ac:dyDescent="0.25"/>
  <cols>
    <col min="1" max="1" width="51.42578125" customWidth="1"/>
    <col min="2" max="2" width="28.140625" bestFit="1" customWidth="1"/>
    <col min="3" max="3" width="27.42578125" customWidth="1"/>
    <col min="4" max="4" width="15.5703125" bestFit="1" customWidth="1"/>
    <col min="5" max="5" width="15.5703125" customWidth="1"/>
  </cols>
  <sheetData>
    <row r="1" spans="1:16" s="13" customFormat="1" ht="90" x14ac:dyDescent="0.25">
      <c r="A1" s="34" t="s">
        <v>11</v>
      </c>
      <c r="B1" s="35" t="s">
        <v>145</v>
      </c>
      <c r="C1" s="35" t="s">
        <v>146</v>
      </c>
      <c r="D1" s="35" t="s">
        <v>147</v>
      </c>
      <c r="E1" s="35" t="s">
        <v>167</v>
      </c>
      <c r="F1" s="35" t="s">
        <v>87</v>
      </c>
      <c r="G1" s="35" t="s">
        <v>88</v>
      </c>
      <c r="H1" s="35" t="s">
        <v>89</v>
      </c>
      <c r="I1" s="35" t="s">
        <v>90</v>
      </c>
    </row>
    <row r="2" spans="1:16" ht="18" thickBot="1" x14ac:dyDescent="0.35">
      <c r="A2" s="12" t="s">
        <v>144</v>
      </c>
      <c r="B2" s="6"/>
      <c r="C2" s="6"/>
      <c r="D2" s="6"/>
      <c r="E2" s="6"/>
      <c r="K2" s="64" t="s">
        <v>190</v>
      </c>
      <c r="L2" s="64"/>
      <c r="M2" s="64"/>
      <c r="N2" s="64"/>
      <c r="O2" s="64"/>
      <c r="P2" s="64"/>
    </row>
    <row r="3" spans="1:16" x14ac:dyDescent="0.25">
      <c r="A3" s="5" t="s">
        <v>103</v>
      </c>
      <c r="B3" s="1">
        <v>1449</v>
      </c>
      <c r="C3" s="1">
        <v>449</v>
      </c>
      <c r="D3" s="3">
        <v>1049</v>
      </c>
      <c r="E3" s="3">
        <f>B3+D3</f>
        <v>2498</v>
      </c>
      <c r="F3" s="45">
        <v>2.5000000000000001E-2</v>
      </c>
      <c r="G3" s="46">
        <v>3.2500000000000001E-2</v>
      </c>
      <c r="H3" s="47">
        <v>0.04</v>
      </c>
      <c r="I3" s="48">
        <v>0.05</v>
      </c>
      <c r="K3" s="64"/>
      <c r="L3" s="64"/>
      <c r="M3" s="64"/>
      <c r="N3" s="64"/>
      <c r="O3" s="64"/>
      <c r="P3" s="64"/>
    </row>
    <row r="4" spans="1:16" x14ac:dyDescent="0.25">
      <c r="A4" s="5" t="s">
        <v>10</v>
      </c>
      <c r="B4" s="1">
        <v>1949</v>
      </c>
      <c r="C4" s="1">
        <v>599</v>
      </c>
      <c r="D4" s="3">
        <v>1349</v>
      </c>
      <c r="E4" s="3">
        <f t="shared" ref="E4:E17" si="0">B4+D4</f>
        <v>3298</v>
      </c>
      <c r="F4" s="49">
        <v>2.5000000000000001E-2</v>
      </c>
      <c r="G4" s="50">
        <v>3.2500000000000001E-2</v>
      </c>
      <c r="H4" s="51">
        <v>0.04</v>
      </c>
      <c r="I4" s="52">
        <v>0.05</v>
      </c>
      <c r="K4" s="64"/>
      <c r="L4" s="64"/>
      <c r="M4" s="64"/>
      <c r="N4" s="64"/>
      <c r="O4" s="64"/>
      <c r="P4" s="64"/>
    </row>
    <row r="5" spans="1:16" x14ac:dyDescent="0.25">
      <c r="A5" s="11" t="s">
        <v>104</v>
      </c>
      <c r="B5" s="1">
        <v>2949</v>
      </c>
      <c r="C5" s="1">
        <v>899</v>
      </c>
      <c r="D5" s="3">
        <v>2049</v>
      </c>
      <c r="E5" s="3">
        <f t="shared" si="0"/>
        <v>4998</v>
      </c>
      <c r="F5" s="49">
        <v>2.5000000000000001E-2</v>
      </c>
      <c r="G5" s="50">
        <v>3.2500000000000001E-2</v>
      </c>
      <c r="H5" s="51">
        <v>0.04</v>
      </c>
      <c r="I5" s="52">
        <v>0.05</v>
      </c>
      <c r="K5" s="64"/>
      <c r="L5" s="64"/>
      <c r="M5" s="64"/>
      <c r="N5" s="64"/>
      <c r="O5" s="64"/>
      <c r="P5" s="64"/>
    </row>
    <row r="6" spans="1:16" x14ac:dyDescent="0.25">
      <c r="A6" s="5" t="s">
        <v>9</v>
      </c>
      <c r="B6" s="1">
        <v>3449</v>
      </c>
      <c r="C6" s="1">
        <v>1049</v>
      </c>
      <c r="D6" s="3">
        <v>2399</v>
      </c>
      <c r="E6" s="3">
        <f t="shared" si="0"/>
        <v>5848</v>
      </c>
      <c r="F6" s="49">
        <v>2.5000000000000001E-2</v>
      </c>
      <c r="G6" s="50">
        <v>3.2500000000000001E-2</v>
      </c>
      <c r="H6" s="51">
        <v>0.04</v>
      </c>
      <c r="I6" s="52">
        <v>0.05</v>
      </c>
      <c r="K6" s="64"/>
      <c r="L6" s="64"/>
      <c r="M6" s="64"/>
      <c r="N6" s="64"/>
      <c r="O6" s="64"/>
      <c r="P6" s="64"/>
    </row>
    <row r="7" spans="1:16" x14ac:dyDescent="0.25">
      <c r="A7" s="11" t="s">
        <v>105</v>
      </c>
      <c r="B7" s="1">
        <v>5399</v>
      </c>
      <c r="C7" s="1">
        <v>1599</v>
      </c>
      <c r="D7" s="3">
        <v>3799</v>
      </c>
      <c r="E7" s="3">
        <f t="shared" si="0"/>
        <v>9198</v>
      </c>
      <c r="F7" s="49">
        <v>2.5000000000000001E-2</v>
      </c>
      <c r="G7" s="50">
        <v>3.2500000000000001E-2</v>
      </c>
      <c r="H7" s="51">
        <v>0.04</v>
      </c>
      <c r="I7" s="52">
        <v>0.05</v>
      </c>
      <c r="K7" s="64"/>
      <c r="L7" s="64"/>
      <c r="M7" s="64"/>
      <c r="N7" s="64"/>
      <c r="O7" s="64"/>
      <c r="P7" s="64"/>
    </row>
    <row r="8" spans="1:16" x14ac:dyDescent="0.25">
      <c r="A8" s="11" t="s">
        <v>106</v>
      </c>
      <c r="B8" s="1">
        <v>5899</v>
      </c>
      <c r="C8" s="1">
        <v>1749</v>
      </c>
      <c r="D8" s="3">
        <v>4149</v>
      </c>
      <c r="E8" s="3">
        <f t="shared" si="0"/>
        <v>10048</v>
      </c>
      <c r="F8" s="49">
        <v>2.5000000000000001E-2</v>
      </c>
      <c r="G8" s="50">
        <v>3.2500000000000001E-2</v>
      </c>
      <c r="H8" s="51">
        <v>0.04</v>
      </c>
      <c r="I8" s="52">
        <v>0.05</v>
      </c>
      <c r="K8" s="64"/>
      <c r="L8" s="64"/>
      <c r="M8" s="64"/>
      <c r="N8" s="64"/>
      <c r="O8" s="64"/>
      <c r="P8" s="64"/>
    </row>
    <row r="9" spans="1:16" x14ac:dyDescent="0.25">
      <c r="A9" s="5" t="s">
        <v>8</v>
      </c>
      <c r="B9" s="1">
        <v>1949</v>
      </c>
      <c r="C9" s="1">
        <v>599</v>
      </c>
      <c r="D9" s="3">
        <v>1349</v>
      </c>
      <c r="E9" s="3">
        <f t="shared" si="0"/>
        <v>3298</v>
      </c>
      <c r="F9" s="49">
        <v>2.5000000000000001E-2</v>
      </c>
      <c r="G9" s="50">
        <v>3.2500000000000001E-2</v>
      </c>
      <c r="H9" s="51">
        <v>0.04</v>
      </c>
      <c r="I9" s="52">
        <v>0.05</v>
      </c>
    </row>
    <row r="10" spans="1:16" x14ac:dyDescent="0.25">
      <c r="A10" s="5" t="s">
        <v>7</v>
      </c>
      <c r="B10" s="1">
        <v>1949</v>
      </c>
      <c r="C10" s="1">
        <v>599</v>
      </c>
      <c r="D10" s="3">
        <v>1349</v>
      </c>
      <c r="E10" s="3">
        <f t="shared" si="0"/>
        <v>3298</v>
      </c>
      <c r="F10" s="49">
        <v>2.5000000000000001E-2</v>
      </c>
      <c r="G10" s="50">
        <v>3.2500000000000001E-2</v>
      </c>
      <c r="H10" s="51">
        <v>0.04</v>
      </c>
      <c r="I10" s="52">
        <v>0.05</v>
      </c>
    </row>
    <row r="11" spans="1:16" x14ac:dyDescent="0.25">
      <c r="A11" s="5" t="s">
        <v>6</v>
      </c>
      <c r="B11" s="1">
        <v>1449</v>
      </c>
      <c r="C11" s="1">
        <v>449</v>
      </c>
      <c r="D11" s="3">
        <v>999</v>
      </c>
      <c r="E11" s="3">
        <f t="shared" si="0"/>
        <v>2448</v>
      </c>
      <c r="F11" s="49">
        <v>2.5000000000000001E-2</v>
      </c>
      <c r="G11" s="50">
        <v>3.2500000000000001E-2</v>
      </c>
      <c r="H11" s="51">
        <v>0.04</v>
      </c>
      <c r="I11" s="52">
        <v>0.05</v>
      </c>
      <c r="K11" s="64" t="s">
        <v>192</v>
      </c>
      <c r="L11" s="64"/>
      <c r="M11" s="64"/>
      <c r="N11" s="64"/>
    </row>
    <row r="12" spans="1:16" x14ac:dyDescent="0.25">
      <c r="A12" s="5" t="s">
        <v>5</v>
      </c>
      <c r="B12" s="1">
        <v>9749</v>
      </c>
      <c r="C12" s="1">
        <v>2899</v>
      </c>
      <c r="D12" s="3">
        <v>6799</v>
      </c>
      <c r="E12" s="3">
        <f t="shared" si="0"/>
        <v>16548</v>
      </c>
      <c r="F12" s="49">
        <v>2.5000000000000001E-2</v>
      </c>
      <c r="G12" s="50">
        <v>3.2500000000000001E-2</v>
      </c>
      <c r="H12" s="51">
        <v>0.04</v>
      </c>
      <c r="I12" s="52">
        <v>0.05</v>
      </c>
      <c r="K12" s="64"/>
      <c r="L12" s="64"/>
      <c r="M12" s="64"/>
      <c r="N12" s="64"/>
    </row>
    <row r="13" spans="1:16" x14ac:dyDescent="0.25">
      <c r="A13" s="8" t="s">
        <v>12</v>
      </c>
      <c r="B13" s="1"/>
      <c r="C13" s="1"/>
      <c r="D13" s="3"/>
      <c r="E13" s="3"/>
      <c r="F13" s="49">
        <v>2.5000000000000001E-2</v>
      </c>
      <c r="G13" s="50">
        <v>3.2500000000000001E-2</v>
      </c>
      <c r="H13" s="51">
        <v>0.04</v>
      </c>
      <c r="I13" s="52">
        <v>0.05</v>
      </c>
      <c r="K13" s="64"/>
      <c r="L13" s="64"/>
      <c r="M13" s="64"/>
      <c r="N13" s="64"/>
    </row>
    <row r="14" spans="1:16" x14ac:dyDescent="0.25">
      <c r="A14" s="11" t="s">
        <v>13</v>
      </c>
      <c r="B14" s="1">
        <v>82999</v>
      </c>
      <c r="C14" s="1" t="s">
        <v>0</v>
      </c>
      <c r="D14" s="3">
        <v>62249</v>
      </c>
      <c r="E14" s="3">
        <f t="shared" si="0"/>
        <v>145248</v>
      </c>
      <c r="F14" s="49">
        <v>2.5000000000000001E-2</v>
      </c>
      <c r="G14" s="50">
        <v>3.2500000000000001E-2</v>
      </c>
      <c r="H14" s="51">
        <v>0.04</v>
      </c>
      <c r="I14" s="52">
        <v>0.05</v>
      </c>
      <c r="K14" s="64"/>
      <c r="L14" s="64"/>
      <c r="M14" s="64"/>
      <c r="N14" s="64"/>
    </row>
    <row r="15" spans="1:16" x14ac:dyDescent="0.25">
      <c r="A15" s="11" t="s">
        <v>14</v>
      </c>
      <c r="B15" s="1">
        <v>97999</v>
      </c>
      <c r="C15" s="1" t="s">
        <v>0</v>
      </c>
      <c r="D15" s="3">
        <v>73499</v>
      </c>
      <c r="E15" s="3">
        <f t="shared" si="0"/>
        <v>171498</v>
      </c>
      <c r="F15" s="49">
        <v>2.5000000000000001E-2</v>
      </c>
      <c r="G15" s="50">
        <v>3.2500000000000001E-2</v>
      </c>
      <c r="H15" s="51">
        <v>0.04</v>
      </c>
      <c r="I15" s="52">
        <v>0.05</v>
      </c>
      <c r="K15" s="64"/>
      <c r="L15" s="64"/>
      <c r="M15" s="64"/>
      <c r="N15" s="64"/>
    </row>
    <row r="16" spans="1:16" x14ac:dyDescent="0.25">
      <c r="A16" s="5" t="s">
        <v>3</v>
      </c>
      <c r="B16" s="4" t="s">
        <v>114</v>
      </c>
      <c r="C16" s="1" t="s">
        <v>0</v>
      </c>
      <c r="D16" s="3" t="s">
        <v>118</v>
      </c>
      <c r="E16" s="3"/>
      <c r="F16" s="49">
        <v>2.5000000000000001E-2</v>
      </c>
      <c r="G16" s="50">
        <v>3.2500000000000001E-2</v>
      </c>
      <c r="H16" s="51">
        <v>0.04</v>
      </c>
      <c r="I16" s="52">
        <v>0.05</v>
      </c>
      <c r="N16" s="30"/>
    </row>
    <row r="17" spans="1:9" ht="15.75" thickBot="1" x14ac:dyDescent="0.3">
      <c r="A17" s="5" t="s">
        <v>2</v>
      </c>
      <c r="B17" s="4">
        <v>4399</v>
      </c>
      <c r="C17" s="1" t="s">
        <v>0</v>
      </c>
      <c r="D17" s="3">
        <v>3299</v>
      </c>
      <c r="E17" s="3">
        <f t="shared" si="0"/>
        <v>7698</v>
      </c>
      <c r="F17" s="53">
        <v>2.5000000000000001E-2</v>
      </c>
      <c r="G17" s="54">
        <v>3.2500000000000001E-2</v>
      </c>
      <c r="H17" s="55">
        <v>0.04</v>
      </c>
      <c r="I17" s="56">
        <v>0.05</v>
      </c>
    </row>
    <row r="18" spans="1:9" ht="18" thickBot="1" x14ac:dyDescent="0.35">
      <c r="A18" s="12" t="s">
        <v>188</v>
      </c>
      <c r="B18" s="4"/>
      <c r="C18" s="1"/>
      <c r="D18" s="3"/>
      <c r="E18" s="3"/>
      <c r="F18" s="57"/>
      <c r="G18" s="58"/>
      <c r="H18" s="58"/>
      <c r="I18" s="58"/>
    </row>
    <row r="19" spans="1:9" x14ac:dyDescent="0.25">
      <c r="A19" s="5" t="s">
        <v>199</v>
      </c>
      <c r="B19" s="62" t="s">
        <v>200</v>
      </c>
      <c r="C19" s="1"/>
      <c r="D19" s="3"/>
      <c r="E19" s="3"/>
      <c r="F19" s="45">
        <v>2.5000000000000001E-2</v>
      </c>
      <c r="G19" s="46">
        <v>3.2500000000000001E-2</v>
      </c>
      <c r="H19" s="47">
        <v>0.04</v>
      </c>
      <c r="I19" s="48">
        <v>0.05</v>
      </c>
    </row>
    <row r="20" spans="1:9" ht="15.75" thickBot="1" x14ac:dyDescent="0.3">
      <c r="A20" s="5" t="s">
        <v>189</v>
      </c>
      <c r="B20" s="4" t="s">
        <v>191</v>
      </c>
      <c r="C20" s="1"/>
      <c r="D20" s="3"/>
      <c r="E20" s="3"/>
      <c r="F20" s="53">
        <v>2.5000000000000001E-2</v>
      </c>
      <c r="G20" s="54">
        <v>3.2500000000000001E-2</v>
      </c>
      <c r="H20" s="55">
        <v>0.04</v>
      </c>
      <c r="I20" s="56">
        <v>0.05</v>
      </c>
    </row>
    <row r="21" spans="1:9" x14ac:dyDescent="0.25">
      <c r="A21" s="5"/>
      <c r="B21" s="4"/>
      <c r="C21" s="1"/>
      <c r="D21" s="3"/>
      <c r="E21" s="3"/>
      <c r="F21" s="57"/>
      <c r="G21" s="58"/>
      <c r="H21" s="58"/>
      <c r="I21" s="58"/>
    </row>
    <row r="22" spans="1:9" x14ac:dyDescent="0.25">
      <c r="A22" s="9" t="s">
        <v>25</v>
      </c>
      <c r="B22" s="16" t="s">
        <v>115</v>
      </c>
      <c r="E22" s="3"/>
    </row>
    <row r="23" spans="1:9" x14ac:dyDescent="0.25">
      <c r="A23" s="5"/>
    </row>
  </sheetData>
  <mergeCells count="2">
    <mergeCell ref="K2:P8"/>
    <mergeCell ref="K11:N15"/>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10308-AB93-4594-A1B7-74E1EB19D9F0}">
  <dimension ref="A1:H22"/>
  <sheetViews>
    <sheetView topLeftCell="A7" workbookViewId="0">
      <selection activeCell="A8" sqref="A8"/>
    </sheetView>
  </sheetViews>
  <sheetFormatPr defaultRowHeight="15" x14ac:dyDescent="0.25"/>
  <cols>
    <col min="1" max="1" width="69.5703125" bestFit="1" customWidth="1"/>
    <col min="2" max="2" width="26.7109375" bestFit="1" customWidth="1"/>
    <col min="3" max="3" width="34" bestFit="1" customWidth="1"/>
  </cols>
  <sheetData>
    <row r="1" spans="1:8" ht="21" x14ac:dyDescent="0.35">
      <c r="A1" s="7" t="s">
        <v>171</v>
      </c>
      <c r="D1" s="66" t="s">
        <v>154</v>
      </c>
      <c r="E1" s="66"/>
      <c r="F1" s="66"/>
      <c r="G1" s="66"/>
      <c r="H1" s="66"/>
    </row>
    <row r="2" spans="1:8" ht="33" customHeight="1" x14ac:dyDescent="0.25">
      <c r="B2" s="6" t="s">
        <v>152</v>
      </c>
      <c r="C2" s="41" t="s">
        <v>158</v>
      </c>
      <c r="D2" s="65" t="s">
        <v>153</v>
      </c>
      <c r="E2" s="65"/>
      <c r="F2" s="65"/>
      <c r="G2" s="65"/>
      <c r="H2" s="65"/>
    </row>
    <row r="3" spans="1:8" x14ac:dyDescent="0.25">
      <c r="A3" s="6" t="s">
        <v>150</v>
      </c>
      <c r="B3" s="10"/>
      <c r="C3" s="10"/>
      <c r="D3" s="65"/>
      <c r="E3" s="65"/>
      <c r="F3" s="65"/>
      <c r="G3" s="65"/>
      <c r="H3" s="65"/>
    </row>
    <row r="4" spans="1:8" ht="24.4" customHeight="1" x14ac:dyDescent="0.25">
      <c r="A4" s="5" t="s">
        <v>148</v>
      </c>
      <c r="B4" s="1">
        <f>150*1.2</f>
        <v>180</v>
      </c>
      <c r="C4" s="1">
        <v>36</v>
      </c>
      <c r="D4" s="65"/>
      <c r="E4" s="65"/>
      <c r="F4" s="65"/>
      <c r="G4" s="65"/>
      <c r="H4" s="65"/>
    </row>
    <row r="5" spans="1:8" ht="70.5" customHeight="1" x14ac:dyDescent="0.25">
      <c r="A5" s="5" t="s">
        <v>149</v>
      </c>
      <c r="B5" s="1">
        <v>196</v>
      </c>
      <c r="C5" s="1">
        <v>54</v>
      </c>
      <c r="D5" s="65"/>
      <c r="E5" s="65"/>
      <c r="F5" s="65"/>
      <c r="G5" s="65"/>
      <c r="H5" s="65"/>
    </row>
    <row r="6" spans="1:8" ht="26.65" customHeight="1" x14ac:dyDescent="0.25">
      <c r="A6" s="40" t="s">
        <v>159</v>
      </c>
      <c r="B6" s="42" t="s">
        <v>162</v>
      </c>
      <c r="C6" s="42" t="s">
        <v>162</v>
      </c>
      <c r="D6" s="65" t="s">
        <v>204</v>
      </c>
      <c r="E6" s="65"/>
      <c r="F6" s="65"/>
      <c r="G6" s="65"/>
      <c r="H6" s="65"/>
    </row>
    <row r="7" spans="1:8" ht="34.15" customHeight="1" x14ac:dyDescent="0.25">
      <c r="A7" s="40" t="s">
        <v>160</v>
      </c>
      <c r="B7" s="43" t="s">
        <v>163</v>
      </c>
      <c r="C7" s="43" t="s">
        <v>163</v>
      </c>
      <c r="D7" s="65"/>
      <c r="E7" s="65"/>
      <c r="F7" s="65"/>
      <c r="G7" s="65"/>
      <c r="H7" s="65"/>
    </row>
    <row r="8" spans="1:8" ht="65.45" customHeight="1" x14ac:dyDescent="0.25">
      <c r="A8" s="40" t="s">
        <v>161</v>
      </c>
      <c r="B8" s="42" t="s">
        <v>164</v>
      </c>
      <c r="C8" s="42" t="s">
        <v>164</v>
      </c>
      <c r="D8" s="65"/>
      <c r="E8" s="65"/>
      <c r="F8" s="65"/>
      <c r="G8" s="65"/>
      <c r="H8" s="65"/>
    </row>
    <row r="9" spans="1:8" x14ac:dyDescent="0.25">
      <c r="A9" s="6" t="s">
        <v>151</v>
      </c>
      <c r="B9" s="1"/>
      <c r="C9" s="1"/>
      <c r="D9" s="39"/>
      <c r="E9" s="39"/>
      <c r="F9" s="39"/>
      <c r="G9" s="39"/>
      <c r="H9" s="39"/>
    </row>
    <row r="10" spans="1:8" x14ac:dyDescent="0.25">
      <c r="A10" s="5" t="s">
        <v>155</v>
      </c>
      <c r="B10" s="1">
        <v>249</v>
      </c>
      <c r="C10" s="1" t="s">
        <v>157</v>
      </c>
      <c r="D10" s="39"/>
      <c r="E10" s="39"/>
      <c r="F10" s="39"/>
      <c r="G10" s="39"/>
      <c r="H10" s="39"/>
    </row>
    <row r="11" spans="1:8" x14ac:dyDescent="0.25">
      <c r="A11" s="5" t="s">
        <v>156</v>
      </c>
      <c r="B11" s="1">
        <v>299</v>
      </c>
      <c r="C11" s="1" t="s">
        <v>157</v>
      </c>
      <c r="D11" s="39"/>
      <c r="E11" s="39"/>
      <c r="F11" s="39"/>
      <c r="G11" s="39"/>
      <c r="H11" s="39"/>
    </row>
    <row r="12" spans="1:8" x14ac:dyDescent="0.25">
      <c r="A12" s="40" t="s">
        <v>159</v>
      </c>
      <c r="B12" s="42" t="s">
        <v>165</v>
      </c>
      <c r="C12" s="42"/>
      <c r="D12" s="39"/>
      <c r="E12" s="39"/>
      <c r="F12" s="39"/>
      <c r="G12" s="39"/>
      <c r="H12" s="39"/>
    </row>
    <row r="13" spans="1:8" x14ac:dyDescent="0.25">
      <c r="A13" s="40" t="s">
        <v>160</v>
      </c>
      <c r="B13" s="43" t="s">
        <v>166</v>
      </c>
      <c r="C13" s="43"/>
      <c r="D13" s="39"/>
      <c r="E13" s="39"/>
      <c r="F13" s="39"/>
      <c r="G13" s="39"/>
      <c r="H13" s="39"/>
    </row>
    <row r="14" spans="1:8" x14ac:dyDescent="0.25">
      <c r="A14" s="40" t="s">
        <v>161</v>
      </c>
      <c r="B14" s="42" t="s">
        <v>164</v>
      </c>
      <c r="C14" s="42"/>
      <c r="D14" s="39"/>
      <c r="E14" s="39"/>
      <c r="F14" s="39"/>
      <c r="G14" s="39"/>
      <c r="H14" s="39"/>
    </row>
    <row r="15" spans="1:8" x14ac:dyDescent="0.25">
      <c r="A15" s="5"/>
      <c r="B15" s="1"/>
      <c r="C15" s="1"/>
      <c r="D15" s="39"/>
      <c r="E15" s="39"/>
      <c r="F15" s="39"/>
      <c r="G15" s="39"/>
      <c r="H15" s="39"/>
    </row>
    <row r="16" spans="1:8" x14ac:dyDescent="0.25">
      <c r="A16" s="8" t="s">
        <v>168</v>
      </c>
      <c r="B16" s="1">
        <v>180</v>
      </c>
      <c r="C16" s="1"/>
      <c r="D16" s="39"/>
      <c r="E16" s="39"/>
      <c r="F16" s="39"/>
      <c r="G16" s="39"/>
      <c r="H16" s="39"/>
    </row>
    <row r="17" spans="1:8" x14ac:dyDescent="0.25">
      <c r="A17" s="5"/>
      <c r="B17" s="1"/>
      <c r="C17" s="1"/>
      <c r="D17" s="39"/>
      <c r="E17" s="39"/>
      <c r="F17" s="39"/>
      <c r="G17" s="39"/>
      <c r="H17" s="39"/>
    </row>
    <row r="18" spans="1:8" ht="75" x14ac:dyDescent="0.25">
      <c r="A18" s="5" t="s">
        <v>181</v>
      </c>
      <c r="B18" s="60" t="s">
        <v>182</v>
      </c>
      <c r="C18" s="1"/>
      <c r="D18" s="39"/>
      <c r="E18" s="39"/>
      <c r="F18" s="39"/>
      <c r="G18" s="39"/>
      <c r="H18" s="39"/>
    </row>
    <row r="19" spans="1:8" x14ac:dyDescent="0.25">
      <c r="A19" s="5" t="s">
        <v>194</v>
      </c>
      <c r="B19" s="1" t="s">
        <v>196</v>
      </c>
      <c r="C19" s="1"/>
      <c r="D19" s="39"/>
      <c r="E19" s="39"/>
      <c r="F19" s="39"/>
      <c r="G19" s="39"/>
      <c r="H19" s="39"/>
    </row>
    <row r="20" spans="1:8" x14ac:dyDescent="0.25">
      <c r="A20" s="5" t="s">
        <v>195</v>
      </c>
      <c r="B20" s="1" t="s">
        <v>197</v>
      </c>
      <c r="C20" s="1"/>
      <c r="D20" s="39"/>
      <c r="E20" s="39"/>
      <c r="F20" s="39"/>
      <c r="G20" s="39"/>
      <c r="H20" s="39"/>
    </row>
    <row r="21" spans="1:8" x14ac:dyDescent="0.25">
      <c r="A21" s="5"/>
      <c r="B21" s="1"/>
      <c r="C21" s="1"/>
      <c r="D21" s="39"/>
      <c r="E21" s="39"/>
      <c r="F21" s="39"/>
      <c r="G21" s="39"/>
      <c r="H21" s="39"/>
    </row>
    <row r="22" spans="1:8" x14ac:dyDescent="0.25">
      <c r="A22" s="5"/>
      <c r="B22" s="1"/>
      <c r="C22" s="1"/>
      <c r="D22" s="39"/>
      <c r="E22" s="39"/>
      <c r="F22" s="39"/>
      <c r="G22" s="39"/>
      <c r="H22" s="39"/>
    </row>
  </sheetData>
  <mergeCells count="3">
    <mergeCell ref="D2:H5"/>
    <mergeCell ref="D1:H1"/>
    <mergeCell ref="D6:H8"/>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EEBF3-2C00-472F-A9BB-8DE8001C35D5}">
  <dimension ref="A1:C14"/>
  <sheetViews>
    <sheetView workbookViewId="0">
      <selection activeCell="B16" sqref="B16"/>
    </sheetView>
  </sheetViews>
  <sheetFormatPr defaultRowHeight="15" x14ac:dyDescent="0.25"/>
  <cols>
    <col min="1" max="1" width="71.140625" customWidth="1"/>
    <col min="2" max="2" width="33.42578125" bestFit="1" customWidth="1"/>
    <col min="3" max="3" width="13.28515625" bestFit="1" customWidth="1"/>
  </cols>
  <sheetData>
    <row r="1" spans="1:3" ht="21" x14ac:dyDescent="0.35">
      <c r="A1" s="7" t="s">
        <v>28</v>
      </c>
    </row>
    <row r="2" spans="1:3" ht="45" x14ac:dyDescent="0.25">
      <c r="A2" s="13" t="s">
        <v>26</v>
      </c>
    </row>
    <row r="4" spans="1:3" x14ac:dyDescent="0.25">
      <c r="A4" s="6"/>
      <c r="B4" s="6" t="s">
        <v>27</v>
      </c>
      <c r="C4" s="6" t="s">
        <v>116</v>
      </c>
    </row>
    <row r="5" spans="1:3" x14ac:dyDescent="0.25">
      <c r="A5" s="6" t="s">
        <v>15</v>
      </c>
      <c r="B5" s="6"/>
      <c r="C5" s="6"/>
    </row>
    <row r="6" spans="1:3" x14ac:dyDescent="0.25">
      <c r="A6" s="5" t="s">
        <v>173</v>
      </c>
      <c r="B6" s="44">
        <v>0.1</v>
      </c>
      <c r="C6" t="s">
        <v>172</v>
      </c>
    </row>
    <row r="7" spans="1:3" x14ac:dyDescent="0.25">
      <c r="A7" s="5" t="s">
        <v>174</v>
      </c>
      <c r="B7" s="44">
        <v>0</v>
      </c>
      <c r="C7" t="s">
        <v>172</v>
      </c>
    </row>
    <row r="8" spans="1:3" x14ac:dyDescent="0.25">
      <c r="A8" s="6" t="s">
        <v>169</v>
      </c>
      <c r="B8" s="6"/>
      <c r="C8" s="6"/>
    </row>
    <row r="9" spans="1:3" x14ac:dyDescent="0.25">
      <c r="A9" s="5" t="s">
        <v>175</v>
      </c>
      <c r="B9" s="44">
        <v>0.1</v>
      </c>
      <c r="C9" t="s">
        <v>172</v>
      </c>
    </row>
    <row r="10" spans="1:3" x14ac:dyDescent="0.25">
      <c r="A10" s="5" t="s">
        <v>176</v>
      </c>
      <c r="B10" s="44">
        <v>0</v>
      </c>
      <c r="C10" t="s">
        <v>172</v>
      </c>
    </row>
    <row r="11" spans="1:3" ht="21" x14ac:dyDescent="0.35">
      <c r="A11" s="17" t="s">
        <v>29</v>
      </c>
      <c r="B11" s="25"/>
    </row>
    <row r="12" spans="1:3" ht="75" x14ac:dyDescent="0.25">
      <c r="A12" s="13" t="s">
        <v>30</v>
      </c>
      <c r="B12" s="25"/>
    </row>
    <row r="13" spans="1:3" x14ac:dyDescent="0.25">
      <c r="A13" s="13"/>
      <c r="B13" s="25"/>
    </row>
    <row r="14" spans="1:3" x14ac:dyDescent="0.25">
      <c r="A14" s="6" t="s">
        <v>31</v>
      </c>
      <c r="B14" s="26">
        <v>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E0A3E-2933-4202-A84E-A6CBB5923189}">
  <dimension ref="J2:K49"/>
  <sheetViews>
    <sheetView workbookViewId="0">
      <selection activeCell="J21" sqref="J21"/>
    </sheetView>
  </sheetViews>
  <sheetFormatPr defaultRowHeight="15" x14ac:dyDescent="0.25"/>
  <cols>
    <col min="10" max="10" width="46" bestFit="1" customWidth="1"/>
  </cols>
  <sheetData>
    <row r="2" spans="10:11" x14ac:dyDescent="0.25">
      <c r="J2" s="6" t="s">
        <v>39</v>
      </c>
      <c r="K2" s="6" t="s">
        <v>16</v>
      </c>
    </row>
    <row r="3" spans="10:11" x14ac:dyDescent="0.25">
      <c r="J3" t="s">
        <v>32</v>
      </c>
      <c r="K3" t="s">
        <v>37</v>
      </c>
    </row>
    <row r="4" spans="10:11" x14ac:dyDescent="0.25">
      <c r="J4" t="s">
        <v>34</v>
      </c>
      <c r="K4" t="s">
        <v>37</v>
      </c>
    </row>
    <row r="5" spans="10:11" x14ac:dyDescent="0.25">
      <c r="J5" t="s">
        <v>35</v>
      </c>
      <c r="K5" t="s">
        <v>36</v>
      </c>
    </row>
    <row r="6" spans="10:11" x14ac:dyDescent="0.25">
      <c r="J6" t="s">
        <v>38</v>
      </c>
      <c r="K6" t="s">
        <v>37</v>
      </c>
    </row>
    <row r="8" spans="10:11" x14ac:dyDescent="0.25">
      <c r="J8" s="27" t="s">
        <v>73</v>
      </c>
    </row>
    <row r="9" spans="10:11" x14ac:dyDescent="0.25">
      <c r="J9" t="s">
        <v>40</v>
      </c>
    </row>
    <row r="10" spans="10:11" x14ac:dyDescent="0.25">
      <c r="J10" t="s">
        <v>41</v>
      </c>
    </row>
    <row r="11" spans="10:11" x14ac:dyDescent="0.25">
      <c r="J11" t="s">
        <v>44</v>
      </c>
    </row>
    <row r="12" spans="10:11" x14ac:dyDescent="0.25">
      <c r="J12" t="s">
        <v>45</v>
      </c>
    </row>
    <row r="13" spans="10:11" x14ac:dyDescent="0.25">
      <c r="J13" t="s">
        <v>42</v>
      </c>
    </row>
    <row r="14" spans="10:11" x14ac:dyDescent="0.25">
      <c r="J14" t="s">
        <v>43</v>
      </c>
    </row>
    <row r="15" spans="10:11" x14ac:dyDescent="0.25">
      <c r="J15" t="s">
        <v>46</v>
      </c>
    </row>
    <row r="16" spans="10:11" x14ac:dyDescent="0.25">
      <c r="J16" t="s">
        <v>47</v>
      </c>
    </row>
    <row r="17" spans="10:10" x14ac:dyDescent="0.25">
      <c r="J17" t="s">
        <v>48</v>
      </c>
    </row>
    <row r="18" spans="10:10" x14ac:dyDescent="0.25">
      <c r="J18" t="s">
        <v>74</v>
      </c>
    </row>
    <row r="19" spans="10:10" x14ac:dyDescent="0.25">
      <c r="J19" t="s">
        <v>49</v>
      </c>
    </row>
    <row r="20" spans="10:10" x14ac:dyDescent="0.25">
      <c r="J20" t="s">
        <v>75</v>
      </c>
    </row>
    <row r="21" spans="10:10" x14ac:dyDescent="0.25">
      <c r="J21" t="s">
        <v>50</v>
      </c>
    </row>
    <row r="22" spans="10:10" x14ac:dyDescent="0.25">
      <c r="J22" t="s">
        <v>51</v>
      </c>
    </row>
    <row r="23" spans="10:10" x14ac:dyDescent="0.25">
      <c r="J23" t="s">
        <v>52</v>
      </c>
    </row>
    <row r="24" spans="10:10" x14ac:dyDescent="0.25">
      <c r="J24" t="s">
        <v>53</v>
      </c>
    </row>
    <row r="25" spans="10:10" x14ac:dyDescent="0.25">
      <c r="J25" t="s">
        <v>38</v>
      </c>
    </row>
    <row r="26" spans="10:10" x14ac:dyDescent="0.25">
      <c r="J26" t="s">
        <v>32</v>
      </c>
    </row>
    <row r="27" spans="10:10" x14ac:dyDescent="0.25">
      <c r="J27" t="s">
        <v>54</v>
      </c>
    </row>
    <row r="28" spans="10:10" x14ac:dyDescent="0.25">
      <c r="J28" t="s">
        <v>55</v>
      </c>
    </row>
    <row r="29" spans="10:10" x14ac:dyDescent="0.25">
      <c r="J29" t="s">
        <v>56</v>
      </c>
    </row>
    <row r="30" spans="10:10" x14ac:dyDescent="0.25">
      <c r="J30" t="s">
        <v>76</v>
      </c>
    </row>
    <row r="31" spans="10:10" x14ac:dyDescent="0.25">
      <c r="J31" t="s">
        <v>58</v>
      </c>
    </row>
    <row r="32" spans="10:10" x14ac:dyDescent="0.25">
      <c r="J32" t="s">
        <v>57</v>
      </c>
    </row>
    <row r="33" spans="10:10" x14ac:dyDescent="0.25">
      <c r="J33" t="s">
        <v>59</v>
      </c>
    </row>
    <row r="34" spans="10:10" x14ac:dyDescent="0.25">
      <c r="J34" t="s">
        <v>60</v>
      </c>
    </row>
    <row r="35" spans="10:10" x14ac:dyDescent="0.25">
      <c r="J35" t="s">
        <v>33</v>
      </c>
    </row>
    <row r="36" spans="10:10" x14ac:dyDescent="0.25">
      <c r="J36" t="s">
        <v>61</v>
      </c>
    </row>
    <row r="37" spans="10:10" x14ac:dyDescent="0.25">
      <c r="J37" t="s">
        <v>62</v>
      </c>
    </row>
    <row r="38" spans="10:10" x14ac:dyDescent="0.25">
      <c r="J38" t="s">
        <v>77</v>
      </c>
    </row>
    <row r="39" spans="10:10" x14ac:dyDescent="0.25">
      <c r="J39" t="s">
        <v>63</v>
      </c>
    </row>
    <row r="40" spans="10:10" x14ac:dyDescent="0.25">
      <c r="J40" t="s">
        <v>64</v>
      </c>
    </row>
    <row r="41" spans="10:10" x14ac:dyDescent="0.25">
      <c r="J41" t="s">
        <v>65</v>
      </c>
    </row>
    <row r="42" spans="10:10" x14ac:dyDescent="0.25">
      <c r="J42" t="s">
        <v>66</v>
      </c>
    </row>
    <row r="43" spans="10:10" x14ac:dyDescent="0.25">
      <c r="J43" t="s">
        <v>67</v>
      </c>
    </row>
    <row r="44" spans="10:10" x14ac:dyDescent="0.25">
      <c r="J44" t="s">
        <v>68</v>
      </c>
    </row>
    <row r="45" spans="10:10" x14ac:dyDescent="0.25">
      <c r="J45" t="s">
        <v>78</v>
      </c>
    </row>
    <row r="46" spans="10:10" x14ac:dyDescent="0.25">
      <c r="J46" t="s">
        <v>69</v>
      </c>
    </row>
    <row r="47" spans="10:10" x14ac:dyDescent="0.25">
      <c r="J47" t="s">
        <v>70</v>
      </c>
    </row>
    <row r="48" spans="10:10" x14ac:dyDescent="0.25">
      <c r="J48" t="s">
        <v>71</v>
      </c>
    </row>
    <row r="49" spans="10:10" x14ac:dyDescent="0.25">
      <c r="J49" t="s">
        <v>72</v>
      </c>
    </row>
  </sheetData>
  <sortState xmlns:xlrd2="http://schemas.microsoft.com/office/spreadsheetml/2017/richdata2" ref="J9:J49">
    <sortCondition ref="J9"/>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80029-F0C1-4A36-847C-4AEB882F52E4}">
  <dimension ref="A1:H15"/>
  <sheetViews>
    <sheetView workbookViewId="0">
      <selection activeCell="B17" sqref="B17"/>
    </sheetView>
  </sheetViews>
  <sheetFormatPr defaultRowHeight="15" x14ac:dyDescent="0.25"/>
  <cols>
    <col min="1" max="1" width="48.42578125" bestFit="1" customWidth="1"/>
    <col min="2" max="2" width="12" customWidth="1"/>
    <col min="3" max="4" width="8.28515625" bestFit="1" customWidth="1"/>
    <col min="5" max="5" width="8.85546875" bestFit="1" customWidth="1"/>
    <col min="6" max="6" width="8.28515625" bestFit="1" customWidth="1"/>
    <col min="7" max="7" width="22.140625" bestFit="1" customWidth="1"/>
    <col min="8" max="8" width="22.42578125" bestFit="1" customWidth="1"/>
  </cols>
  <sheetData>
    <row r="1" spans="1:8" ht="21" x14ac:dyDescent="0.35">
      <c r="A1" s="7" t="s">
        <v>170</v>
      </c>
    </row>
    <row r="2" spans="1:8" x14ac:dyDescent="0.25">
      <c r="B2" s="6" t="s">
        <v>19</v>
      </c>
      <c r="C2" s="6" t="s">
        <v>91</v>
      </c>
      <c r="D2" s="6" t="s">
        <v>92</v>
      </c>
      <c r="E2" s="6" t="s">
        <v>93</v>
      </c>
      <c r="F2" s="6" t="s">
        <v>94</v>
      </c>
      <c r="G2" s="6" t="s">
        <v>20</v>
      </c>
      <c r="H2" s="6" t="s">
        <v>21</v>
      </c>
    </row>
    <row r="3" spans="1:8" x14ac:dyDescent="0.25">
      <c r="A3" t="s">
        <v>10</v>
      </c>
      <c r="B3" s="1">
        <v>449</v>
      </c>
      <c r="C3" s="1">
        <v>379</v>
      </c>
      <c r="D3" s="1">
        <v>349</v>
      </c>
      <c r="E3" s="1">
        <v>329</v>
      </c>
      <c r="F3" s="1">
        <v>299</v>
      </c>
      <c r="G3" s="2">
        <v>0.15590200445434299</v>
      </c>
      <c r="H3" s="2">
        <v>0.33407572383073497</v>
      </c>
    </row>
    <row r="4" spans="1:8" x14ac:dyDescent="0.25">
      <c r="A4" t="s">
        <v>17</v>
      </c>
      <c r="B4" s="1">
        <v>599</v>
      </c>
      <c r="C4" s="1">
        <v>499</v>
      </c>
      <c r="D4" s="1">
        <v>449</v>
      </c>
      <c r="E4" s="1">
        <v>409</v>
      </c>
      <c r="F4" s="1">
        <v>389</v>
      </c>
      <c r="G4" s="2">
        <v>0.1669449081803005</v>
      </c>
      <c r="H4" s="2">
        <v>0.35058430717863104</v>
      </c>
    </row>
    <row r="5" spans="1:8" x14ac:dyDescent="0.25">
      <c r="A5" t="s">
        <v>8</v>
      </c>
      <c r="B5" s="1">
        <v>449</v>
      </c>
      <c r="C5" s="1">
        <v>379</v>
      </c>
      <c r="D5" s="1">
        <v>349</v>
      </c>
      <c r="E5" s="1">
        <v>329</v>
      </c>
      <c r="F5" s="1">
        <v>299</v>
      </c>
      <c r="G5" s="2">
        <v>0.15590200445434299</v>
      </c>
      <c r="H5" s="2">
        <v>0.33407572383073497</v>
      </c>
    </row>
    <row r="6" spans="1:8" x14ac:dyDescent="0.25">
      <c r="A6" t="s">
        <v>7</v>
      </c>
      <c r="B6" s="1">
        <v>449</v>
      </c>
      <c r="C6" s="1">
        <v>379</v>
      </c>
      <c r="D6" s="1">
        <v>349</v>
      </c>
      <c r="E6" s="1">
        <v>329</v>
      </c>
      <c r="F6" s="1">
        <v>299</v>
      </c>
      <c r="G6" s="2">
        <v>0.15590200445434299</v>
      </c>
      <c r="H6" s="2">
        <v>0.33407572383073497</v>
      </c>
    </row>
    <row r="7" spans="1:8" x14ac:dyDescent="0.25">
      <c r="A7" t="s">
        <v>6</v>
      </c>
      <c r="B7" s="1">
        <v>249</v>
      </c>
      <c r="C7" s="1">
        <v>209</v>
      </c>
      <c r="D7" s="1">
        <v>189</v>
      </c>
      <c r="E7" s="1">
        <v>179</v>
      </c>
      <c r="F7" s="1">
        <v>169</v>
      </c>
      <c r="G7" s="2">
        <v>0.1606425702811245</v>
      </c>
      <c r="H7" s="2">
        <v>0.32128514056224899</v>
      </c>
    </row>
    <row r="8" spans="1:8" x14ac:dyDescent="0.25">
      <c r="A8" t="s">
        <v>4</v>
      </c>
      <c r="B8" s="1">
        <v>449</v>
      </c>
      <c r="C8" s="1">
        <v>379</v>
      </c>
      <c r="D8" s="1">
        <v>349</v>
      </c>
      <c r="E8" s="1">
        <v>329</v>
      </c>
      <c r="F8" s="1">
        <v>299</v>
      </c>
      <c r="G8" s="2">
        <v>0.15590200445434299</v>
      </c>
      <c r="H8" s="2">
        <v>0.33407572383073497</v>
      </c>
    </row>
    <row r="9" spans="1:8" x14ac:dyDescent="0.25">
      <c r="A9" t="s">
        <v>112</v>
      </c>
      <c r="B9" s="1">
        <v>599</v>
      </c>
      <c r="C9" s="1">
        <v>499</v>
      </c>
      <c r="D9" s="1">
        <v>449</v>
      </c>
      <c r="E9" s="1">
        <v>409</v>
      </c>
      <c r="F9" s="1">
        <v>389</v>
      </c>
      <c r="G9" s="2">
        <v>0.1669449081803005</v>
      </c>
      <c r="H9" s="2">
        <v>0.35058430717863104</v>
      </c>
    </row>
    <row r="10" spans="1:8" x14ac:dyDescent="0.25">
      <c r="A10" t="s">
        <v>1</v>
      </c>
      <c r="B10" s="1">
        <v>449</v>
      </c>
      <c r="C10" s="1">
        <v>379</v>
      </c>
      <c r="D10" s="1">
        <v>349</v>
      </c>
      <c r="E10" s="1">
        <v>329</v>
      </c>
      <c r="F10" s="1">
        <v>299</v>
      </c>
      <c r="G10" s="2">
        <v>0.15590200445434299</v>
      </c>
      <c r="H10" s="2">
        <v>0.33407572383073497</v>
      </c>
    </row>
    <row r="11" spans="1:8" x14ac:dyDescent="0.25">
      <c r="A11" t="s">
        <v>18</v>
      </c>
      <c r="B11" s="1">
        <v>449</v>
      </c>
      <c r="C11" s="1">
        <v>379</v>
      </c>
      <c r="D11" s="1">
        <v>349</v>
      </c>
      <c r="E11" s="1">
        <v>329</v>
      </c>
      <c r="F11" s="1">
        <v>299</v>
      </c>
      <c r="G11" s="2">
        <v>0.15590200445434299</v>
      </c>
      <c r="H11" s="2">
        <v>0.33407572383073497</v>
      </c>
    </row>
    <row r="15" spans="1:8" x14ac:dyDescent="0.25">
      <c r="A15" s="6" t="s">
        <v>107</v>
      </c>
    </row>
  </sheetData>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31CB8-2167-40F1-BAFD-0DEEADFC209D}">
  <dimension ref="A1:G12"/>
  <sheetViews>
    <sheetView zoomScale="86" workbookViewId="0">
      <selection activeCell="A2" sqref="A2"/>
    </sheetView>
  </sheetViews>
  <sheetFormatPr defaultRowHeight="15" x14ac:dyDescent="0.25"/>
  <cols>
    <col min="1" max="1" width="57.85546875" bestFit="1" customWidth="1"/>
    <col min="2" max="2" width="27.85546875" bestFit="1" customWidth="1"/>
    <col min="3" max="3" width="36.42578125" customWidth="1"/>
    <col min="4" max="5" width="12.140625" bestFit="1" customWidth="1"/>
    <col min="6" max="6" width="13.28515625" bestFit="1" customWidth="1"/>
  </cols>
  <sheetData>
    <row r="1" spans="1:7" ht="21" x14ac:dyDescent="0.35">
      <c r="A1" s="7" t="s">
        <v>198</v>
      </c>
    </row>
    <row r="3" spans="1:7" ht="17.25" x14ac:dyDescent="0.3">
      <c r="A3" s="12" t="s">
        <v>22</v>
      </c>
      <c r="B3" s="15" t="s">
        <v>23</v>
      </c>
      <c r="C3" s="14" t="s">
        <v>85</v>
      </c>
    </row>
    <row r="4" spans="1:7" ht="105" x14ac:dyDescent="0.25">
      <c r="A4" s="13" t="s">
        <v>113</v>
      </c>
      <c r="B4" s="29" t="s">
        <v>117</v>
      </c>
      <c r="C4" s="28" t="s">
        <v>24</v>
      </c>
    </row>
    <row r="6" spans="1:7" ht="17.25" x14ac:dyDescent="0.3">
      <c r="A6" s="12" t="s">
        <v>108</v>
      </c>
    </row>
    <row r="7" spans="1:7" x14ac:dyDescent="0.25">
      <c r="A7" t="s">
        <v>183</v>
      </c>
    </row>
    <row r="8" spans="1:7" x14ac:dyDescent="0.25">
      <c r="A8" s="5" t="s">
        <v>97</v>
      </c>
      <c r="B8" s="31" t="s">
        <v>98</v>
      </c>
    </row>
    <row r="9" spans="1:7" x14ac:dyDescent="0.25">
      <c r="A9" s="5" t="s">
        <v>99</v>
      </c>
      <c r="B9" s="31" t="s">
        <v>100</v>
      </c>
    </row>
    <row r="10" spans="1:7" s="5" customFormat="1" ht="15.6" customHeight="1" x14ac:dyDescent="0.25">
      <c r="B10" s="32"/>
    </row>
    <row r="11" spans="1:7" ht="17.25" x14ac:dyDescent="0.3">
      <c r="A11" s="12" t="s">
        <v>86</v>
      </c>
      <c r="B11" s="12" t="s">
        <v>177</v>
      </c>
      <c r="C11" s="6" t="s">
        <v>91</v>
      </c>
      <c r="D11" s="6" t="s">
        <v>101</v>
      </c>
      <c r="E11" s="6" t="s">
        <v>102</v>
      </c>
      <c r="F11" s="6" t="s">
        <v>179</v>
      </c>
      <c r="G11" s="6" t="s">
        <v>180</v>
      </c>
    </row>
    <row r="12" spans="1:7" ht="75" x14ac:dyDescent="0.25">
      <c r="A12" s="13" t="s">
        <v>184</v>
      </c>
      <c r="B12" s="13" t="s">
        <v>178</v>
      </c>
      <c r="C12" s="6" t="s">
        <v>109</v>
      </c>
      <c r="D12" s="6" t="s">
        <v>110</v>
      </c>
      <c r="E12" s="6" t="s">
        <v>111</v>
      </c>
      <c r="F12" s="59">
        <f>1-(49/79)</f>
        <v>0.379746835443038</v>
      </c>
      <c r="G12" s="59">
        <f>1-(39/79)</f>
        <v>0.50632911392405067</v>
      </c>
    </row>
  </sheetData>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24F6A-25B1-4F07-9DE4-B30D6F945BF5}">
  <dimension ref="A1:F11"/>
  <sheetViews>
    <sheetView workbookViewId="0">
      <selection activeCell="C20" sqref="C20"/>
    </sheetView>
  </sheetViews>
  <sheetFormatPr defaultRowHeight="15" x14ac:dyDescent="0.25"/>
  <cols>
    <col min="2" max="3" width="38.7109375" customWidth="1"/>
    <col min="4" max="4" width="15.5703125" bestFit="1" customWidth="1"/>
    <col min="5" max="5" width="15.5703125" customWidth="1"/>
  </cols>
  <sheetData>
    <row r="1" spans="1:6" x14ac:dyDescent="0.25">
      <c r="A1" s="36" t="s">
        <v>120</v>
      </c>
      <c r="B1" s="36" t="s">
        <v>119</v>
      </c>
      <c r="C1" s="36" t="s">
        <v>185</v>
      </c>
      <c r="D1" s="38" t="s">
        <v>186</v>
      </c>
      <c r="E1" s="38" t="s">
        <v>187</v>
      </c>
      <c r="F1" s="36" t="s">
        <v>116</v>
      </c>
    </row>
    <row r="2" spans="1:6" x14ac:dyDescent="0.25">
      <c r="A2" t="s">
        <v>121</v>
      </c>
      <c r="B2" t="s">
        <v>122</v>
      </c>
      <c r="C2" s="1">
        <v>36</v>
      </c>
      <c r="D2" s="33">
        <v>18</v>
      </c>
      <c r="E2" s="61">
        <v>0.5</v>
      </c>
      <c r="F2" s="37" t="s">
        <v>123</v>
      </c>
    </row>
    <row r="3" spans="1:6" x14ac:dyDescent="0.25">
      <c r="A3" t="s">
        <v>124</v>
      </c>
      <c r="B3" t="s">
        <v>125</v>
      </c>
      <c r="C3" s="1">
        <v>40</v>
      </c>
      <c r="D3" s="33">
        <f t="shared" ref="D3:D11" si="0">C3*0.5</f>
        <v>20</v>
      </c>
      <c r="E3" s="61">
        <v>0.5</v>
      </c>
      <c r="F3" s="37" t="s">
        <v>123</v>
      </c>
    </row>
    <row r="4" spans="1:6" x14ac:dyDescent="0.25">
      <c r="A4" t="s">
        <v>126</v>
      </c>
      <c r="B4" t="s">
        <v>127</v>
      </c>
      <c r="C4" s="1">
        <v>40</v>
      </c>
      <c r="D4" s="33">
        <f t="shared" si="0"/>
        <v>20</v>
      </c>
      <c r="E4" s="61">
        <v>0.5</v>
      </c>
      <c r="F4" s="37" t="s">
        <v>123</v>
      </c>
    </row>
    <row r="5" spans="1:6" x14ac:dyDescent="0.25">
      <c r="A5" t="s">
        <v>128</v>
      </c>
      <c r="B5" t="s">
        <v>129</v>
      </c>
      <c r="C5" s="1">
        <v>24</v>
      </c>
      <c r="D5" s="33">
        <f t="shared" si="0"/>
        <v>12</v>
      </c>
      <c r="E5" s="61">
        <v>0.5</v>
      </c>
      <c r="F5" s="37" t="s">
        <v>123</v>
      </c>
    </row>
    <row r="6" spans="1:6" x14ac:dyDescent="0.25">
      <c r="A6" t="s">
        <v>130</v>
      </c>
      <c r="B6" t="s">
        <v>131</v>
      </c>
      <c r="C6" s="1">
        <v>420</v>
      </c>
      <c r="D6" s="33">
        <f t="shared" si="0"/>
        <v>210</v>
      </c>
      <c r="E6" s="61">
        <v>0.5</v>
      </c>
      <c r="F6" s="37" t="s">
        <v>123</v>
      </c>
    </row>
    <row r="7" spans="1:6" x14ac:dyDescent="0.25">
      <c r="A7" t="s">
        <v>132</v>
      </c>
      <c r="B7" t="s">
        <v>133</v>
      </c>
      <c r="C7" s="1">
        <v>30</v>
      </c>
      <c r="D7" s="33">
        <f t="shared" si="0"/>
        <v>15</v>
      </c>
      <c r="E7" s="61">
        <v>0.5</v>
      </c>
      <c r="F7" s="37" t="s">
        <v>123</v>
      </c>
    </row>
    <row r="8" spans="1:6" x14ac:dyDescent="0.25">
      <c r="A8" t="s">
        <v>134</v>
      </c>
      <c r="B8" t="s">
        <v>135</v>
      </c>
      <c r="C8" s="1">
        <v>44</v>
      </c>
      <c r="D8" s="33">
        <f t="shared" si="0"/>
        <v>22</v>
      </c>
      <c r="E8" s="61">
        <v>0.5</v>
      </c>
      <c r="F8" s="37" t="s">
        <v>123</v>
      </c>
    </row>
    <row r="9" spans="1:6" x14ac:dyDescent="0.25">
      <c r="A9" t="s">
        <v>136</v>
      </c>
      <c r="B9" t="s">
        <v>137</v>
      </c>
      <c r="C9" s="1">
        <v>130</v>
      </c>
      <c r="D9" s="33">
        <f t="shared" si="0"/>
        <v>65</v>
      </c>
      <c r="E9" s="61">
        <v>0.5</v>
      </c>
      <c r="F9" s="37" t="s">
        <v>123</v>
      </c>
    </row>
    <row r="10" spans="1:6" x14ac:dyDescent="0.25">
      <c r="A10" t="s">
        <v>138</v>
      </c>
      <c r="B10" s="37" t="s">
        <v>140</v>
      </c>
      <c r="C10" s="1">
        <v>121.7</v>
      </c>
      <c r="D10" s="33">
        <f t="shared" si="0"/>
        <v>60.85</v>
      </c>
      <c r="E10" s="61">
        <v>0.5</v>
      </c>
      <c r="F10" s="37" t="s">
        <v>123</v>
      </c>
    </row>
    <row r="11" spans="1:6" x14ac:dyDescent="0.25">
      <c r="A11" t="s">
        <v>138</v>
      </c>
      <c r="B11" s="37" t="s">
        <v>139</v>
      </c>
      <c r="C11" s="1">
        <v>40</v>
      </c>
      <c r="D11" s="33">
        <f t="shared" si="0"/>
        <v>20</v>
      </c>
      <c r="E11" s="61">
        <v>0.5</v>
      </c>
      <c r="F11" s="37" t="s">
        <v>123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cure Contract" ma:contentTypeID="0x01010034B101475630BD469BFF163E857236A2200017F109153637984497579C8B6DBBB537" ma:contentTypeVersion="29" ma:contentTypeDescription="" ma:contentTypeScope="" ma:versionID="7a0d49bac7ea98459b5ef7c5a406a795">
  <xsd:schema xmlns:xsd="http://www.w3.org/2001/XMLSchema" xmlns:xs="http://www.w3.org/2001/XMLSchema" xmlns:p="http://schemas.microsoft.com/office/2006/metadata/properties" xmlns:ns1="http://schemas.microsoft.com/sharepoint/v3" xmlns:ns2="80a22e9a-d145-459c-b471-f24524cca8b6" xmlns:ns3="5247ea59-7632-48e6-bc00-72f15bb7fb38" xmlns:ns4="http://schemas.microsoft.com/sharepoint/v3/fields" xmlns:ns5="b72eaf27-166e-42f4-8efa-8a645ac69a29" targetNamespace="http://schemas.microsoft.com/office/2006/metadata/properties" ma:root="true" ma:fieldsID="652291f2ebdaa1180f8d2ce377aa3370" ns1:_="" ns2:_="" ns3:_="" ns4:_="" ns5:_="">
    <xsd:import namespace="http://schemas.microsoft.com/sharepoint/v3"/>
    <xsd:import namespace="80a22e9a-d145-459c-b471-f24524cca8b6"/>
    <xsd:import namespace="5247ea59-7632-48e6-bc00-72f15bb7fb38"/>
    <xsd:import namespace="http://schemas.microsoft.com/sharepoint/v3/fields"/>
    <xsd:import namespace="b72eaf27-166e-42f4-8efa-8a645ac69a29"/>
    <xsd:element name="properties">
      <xsd:complexType>
        <xsd:sequence>
          <xsd:element name="documentManagement">
            <xsd:complexType>
              <xsd:all>
                <xsd:element ref="ns2:ContractType" minOccurs="0"/>
                <xsd:element ref="ns1:ol_Department" minOccurs="0"/>
                <xsd:element ref="ns3:RFPNumber" minOccurs="0"/>
                <xsd:element ref="ns3:VendorName" minOccurs="0"/>
                <xsd:element ref="ns1:StartDate" minOccurs="0"/>
                <xsd:element ref="ns4:_EndDate" minOccurs="0"/>
                <xsd:element ref="ns2:ContractStatus" minOccurs="0"/>
                <xsd:element ref="ns3:VendorCode" minOccurs="0"/>
                <xsd:element ref="ns5:Metadata_x0020_Updation_x0020_WF" minOccurs="0"/>
                <xsd:element ref="ns5:Awarded_x0020_RFP_x0020_Metadata_x0020_Updation" minOccurs="0"/>
                <xsd:element ref="ns5:AwardedRFP_x0020_Metadata_x0020_Updation_x0020_WF" minOccurs="0"/>
                <xsd:element ref="ns5:MediaServiceMetadata" minOccurs="0"/>
                <xsd:element ref="ns5:MediaServiceFastMetadata" minOccurs="0"/>
                <xsd:element ref="ns5:MediaServiceAutoTags" minOccurs="0"/>
                <xsd:element ref="ns5:MediaServiceOCR" minOccurs="0"/>
                <xsd:element ref="ns5:MediaServiceDateTaken" minOccurs="0"/>
                <xsd:element ref="ns5:MediaServiceLocation" minOccurs="0"/>
                <xsd:element ref="ns5:MediaServiceGenerationTime" minOccurs="0"/>
                <xsd:element ref="ns5:MediaServiceEventHashCode" minOccurs="0"/>
                <xsd:element ref="ns2:SharedWithUsers" minOccurs="0"/>
                <xsd:element ref="ns2:SharedWithDetails" minOccurs="0"/>
                <xsd:element ref="ns5:MediaServiceAutoKeyPoints" minOccurs="0"/>
                <xsd:element ref="ns5: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ol_Department" ma:index="9" nillable="true" ma:displayName="Department" ma:description="" ma:internalName="ol_Department" ma:readOnly="false">
      <xsd:simpleType>
        <xsd:restriction base="dms:Text"/>
      </xsd:simpleType>
    </xsd:element>
    <xsd:element name="StartDate" ma:index="12" nillable="true" ma:displayName="Start Date" ma:default="[today]" ma:format="DateOnly"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0a22e9a-d145-459c-b471-f24524cca8b6" elementFormDefault="qualified">
    <xsd:import namespace="http://schemas.microsoft.com/office/2006/documentManagement/types"/>
    <xsd:import namespace="http://schemas.microsoft.com/office/infopath/2007/PartnerControls"/>
    <xsd:element name="ContractType" ma:index="8" nillable="true" ma:displayName="Contract Type" ma:format="Dropdown" ma:internalName="ContractType" ma:readOnly="false">
      <xsd:simpleType>
        <xsd:restriction base="dms:Choice">
          <xsd:enumeration value="Acceptance and Award"/>
          <xsd:enumeration value="Contract"/>
          <xsd:enumeration value="Participating Addendum"/>
          <xsd:enumeration value="Annual Renewal"/>
          <xsd:enumeration value="5th Year Extension"/>
        </xsd:restriction>
      </xsd:simpleType>
    </xsd:element>
    <xsd:element name="ContractStatus" ma:index="14" nillable="true" ma:displayName="Contract Status" ma:format="Dropdown" ma:indexed="true" ma:internalName="ContractStatus" ma:readOnly="false">
      <xsd:simpleType>
        <xsd:restriction base="dms:Choice">
          <xsd:enumeration value="Current"/>
          <xsd:enumeration value="Expired"/>
          <xsd:enumeration value="Archive"/>
        </xsd:restriction>
      </xsd:simpleType>
    </xsd:element>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47ea59-7632-48e6-bc00-72f15bb7fb38" elementFormDefault="qualified">
    <xsd:import namespace="http://schemas.microsoft.com/office/2006/documentManagement/types"/>
    <xsd:import namespace="http://schemas.microsoft.com/office/infopath/2007/PartnerControls"/>
    <xsd:element name="RFPNumber" ma:index="10" nillable="true" ma:displayName="RFP Number" ma:internalName="RFPNumber" ma:readOnly="false">
      <xsd:simpleType>
        <xsd:restriction base="dms:Text">
          <xsd:maxLength value="255"/>
        </xsd:restriction>
      </xsd:simpleType>
    </xsd:element>
    <xsd:element name="VendorName" ma:index="11" nillable="true" ma:displayName="Vendor Name" ma:internalName="VendorName" ma:readOnly="false">
      <xsd:simpleType>
        <xsd:restriction base="dms:Text">
          <xsd:maxLength value="255"/>
        </xsd:restriction>
      </xsd:simpleType>
    </xsd:element>
    <xsd:element name="VendorCode" ma:index="15" nillable="true" ma:displayName="Vendor Code" ma:internalName="VendorCod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72eaf27-166e-42f4-8efa-8a645ac69a29" elementFormDefault="qualified">
    <xsd:import namespace="http://schemas.microsoft.com/office/2006/documentManagement/types"/>
    <xsd:import namespace="http://schemas.microsoft.com/office/infopath/2007/PartnerControls"/>
    <xsd:element name="Metadata_x0020_Updation_x0020_WF" ma:index="16" nillable="true" ma:displayName="Metadata Updation WF" ma:format="Hyperlink" ma:internalName="Metadata_x0020_Updation_x0020_WF"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warded_x0020_RFP_x0020_Metadata_x0020_Updation" ma:index="17" nillable="true" ma:displayName="Awarded RFP Metadata Updation" ma:format="Hyperlink" ma:internalName="Awarded_x0020_RFP_x0020_Metadata_x0020_Updation"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wardedRFP_x0020_Metadata_x0020_Updation_x0020_WF" ma:index="18" nillable="true" ma:displayName="AwardedRFP Metadata Updation WF" ma:format="Hyperlink" ma:internalName="AwardedRFP_x0020_Metadata_x0020_Updation_x0020_WF"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DateTaken" ma:index="23" nillable="true" ma:displayName="MediaServiceDateTaken" ma:hidden="true" ma:internalName="MediaServiceDateTaken" ma:readOnly="true">
      <xsd:simpleType>
        <xsd:restriction base="dms:Text"/>
      </xsd:simpleType>
    </xsd:element>
    <xsd:element name="MediaServiceLocation" ma:index="24" nillable="true" ma:displayName="Location" ma:internalName="MediaServiceLocation"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ndorName xmlns="5247ea59-7632-48e6-bc00-72f15bb7fb38">LIFTNOW</VendorName>
    <ContractStatus xmlns="80a22e9a-d145-459c-b471-f24524cca8b6">Current</ContractStatus>
    <RFPNumber xmlns="5247ea59-7632-48e6-bc00-72f15bb7fb38">013020</RFPNumber>
    <VendorCode xmlns="5247ea59-7632-48e6-bc00-72f15bb7fb38">LFT</VendorCode>
    <StartDate xmlns="http://schemas.microsoft.com/sharepoint/v3">2020-04-14T15:25:01+00:00</StartDate>
    <_EndDate xmlns="http://schemas.microsoft.com/sharepoint/v3/fields">2020-04-14T15:25:01+00:00</_EndDate>
    <Metadata_x0020_Updation_x0020_WF xmlns="b72eaf27-166e-42f4-8efa-8a645ac69a29">
      <Url xsi:nil="true"/>
      <Description xsi:nil="true"/>
    </Metadata_x0020_Updation_x0020_WF>
    <AwardedRFP_x0020_Metadata_x0020_Updation_x0020_WF xmlns="b72eaf27-166e-42f4-8efa-8a645ac69a29">
      <Url>https://sourcewellmn.sharepoint.com/Procure/_layouts/15/wrkstat.aspx?List=b72eaf27-166e-42f4-8efa-8a645ac69a29&amp;WorkflowInstanceName=71428a9e-bbe9-48b2-bda0-5761e465c609</Url>
      <Description>Metadata Updation</Description>
    </AwardedRFP_x0020_Metadata_x0020_Updation_x0020_WF>
    <Awarded_x0020_RFP_x0020_Metadata_x0020_Updation xmlns="b72eaf27-166e-42f4-8efa-8a645ac69a29">
      <Url xsi:nil="true"/>
      <Description xsi:nil="true"/>
    </Awarded_x0020_RFP_x0020_Metadata_x0020_Updation>
    <ContractType xmlns="80a22e9a-d145-459c-b471-f24524cca8b6" xsi:nil="true"/>
    <ol_Department xmlns="http://schemas.microsoft.com/sharepoint/v3" xsi:nil="true"/>
  </documentManagement>
</p:properties>
</file>

<file path=customXml/itemProps1.xml><?xml version="1.0" encoding="utf-8"?>
<ds:datastoreItem xmlns:ds="http://schemas.openxmlformats.org/officeDocument/2006/customXml" ds:itemID="{3BB8B52B-68D2-45B9-B09D-0A50245465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a22e9a-d145-459c-b471-f24524cca8b6"/>
    <ds:schemaRef ds:uri="5247ea59-7632-48e6-bc00-72f15bb7fb38"/>
    <ds:schemaRef ds:uri="http://schemas.microsoft.com/sharepoint/v3/fields"/>
    <ds:schemaRef ds:uri="b72eaf27-166e-42f4-8efa-8a645ac69a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1A0E17-3900-444A-BF10-799EF64DC881}">
  <ds:schemaRefs>
    <ds:schemaRef ds:uri="http://schemas.microsoft.com/sharepoint/v3/contenttype/forms"/>
  </ds:schemaRefs>
</ds:datastoreItem>
</file>

<file path=customXml/itemProps3.xml><?xml version="1.0" encoding="utf-8"?>
<ds:datastoreItem xmlns:ds="http://schemas.openxmlformats.org/officeDocument/2006/customXml" ds:itemID="{3548907C-FD93-4988-BC72-EBCFF4A08E51}">
  <ds:schemaRefs>
    <ds:schemaRef ds:uri="http://schemas.microsoft.com/office/2006/metadata/properties"/>
    <ds:schemaRef ds:uri="http://schemas.microsoft.com/office/infopath/2007/PartnerControls"/>
    <ds:schemaRef ds:uri="5247ea59-7632-48e6-bc00-72f15bb7fb38"/>
    <ds:schemaRef ds:uri="80a22e9a-d145-459c-b471-f24524cca8b6"/>
    <ds:schemaRef ds:uri="http://schemas.microsoft.com/sharepoint/v3"/>
    <ds:schemaRef ds:uri="http://schemas.microsoft.com/sharepoint/v3/fields"/>
    <ds:schemaRef ds:uri="b72eaf27-166e-42f4-8efa-8a645ac69a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 and Comparison</vt:lpstr>
      <vt:lpstr>InstallationReceiveRemovalTrans</vt:lpstr>
      <vt:lpstr>Hourly Rates</vt:lpstr>
      <vt:lpstr>Parts</vt:lpstr>
      <vt:lpstr>Available Brand Parts</vt:lpstr>
      <vt:lpstr>Inspection</vt:lpstr>
      <vt:lpstr>Design</vt:lpstr>
      <vt:lpstr>Manuals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dc:creator>
  <cp:lastModifiedBy>Anderson, Christine (OGS)</cp:lastModifiedBy>
  <dcterms:created xsi:type="dcterms:W3CDTF">2020-01-20T16:22:10Z</dcterms:created>
  <dcterms:modified xsi:type="dcterms:W3CDTF">2023-11-20T19:11:31Z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0x01010034B101475630BD469BFF163E857236A2200017F109153637984497579C8B6DBBB537</vt:lpwstr>
  </property>
</Properties>
</file>