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F91E5C96-4DD3-47BB-A004-3435498CD660}" xr6:coauthVersionLast="47" xr6:coauthVersionMax="47" xr10:uidLastSave="{00000000-0000-0000-0000-000000000000}"/>
  <workbookProtection workbookAlgorithmName="SHA-512" workbookHashValue="BydF01e44MCAjO+ECEfMk1KoJmtySSrlrzBc1NjaQncZ15IrI9sqQDQ7PTuVlza0/MfU5uwshoVrkuFF+VPFwA==" workbookSaltValue="u97cDR3nd8NDYd8989P+vQ==" workbookSpinCount="100000" lockStructure="1"/>
  <bookViews>
    <workbookView xWindow="-120" yWindow="-120" windowWidth="29040" windowHeight="15720" tabRatio="871" xr2:uid="{00000000-000D-0000-FFFF-FFFF00000000}"/>
  </bookViews>
  <sheets>
    <sheet name="Attachment 1 - Summary" sheetId="93" r:id="rId1"/>
    <sheet name="C (Item 4-EV)" sheetId="122" r:id="rId2"/>
    <sheet name="D (Item 1-EV)" sheetId="129" state="hidden" r:id="rId3"/>
    <sheet name="D (Item 3-EV)" sheetId="128" state="hidden" r:id="rId4"/>
    <sheet name="D (Item 5-EV)" sheetId="130" state="hidden" r:id="rId5"/>
    <sheet name="PPI Adj" sheetId="109" state="hidden" r:id="rId6"/>
  </sheets>
  <definedNames>
    <definedName name="_xlnm.Print_Area" localSheetId="0">'Attachment 1 - Summary'!$B$1:$G$6</definedName>
    <definedName name="_xlnm.Print_Area" localSheetId="1">'C (Item 4-EV)'!$A$1:$F$128</definedName>
    <definedName name="_xlnm.Print_Titles" localSheetId="1">'C (Item 4-EV)'!$1:$3</definedName>
    <definedName name="_xlnm.Print_Titles" localSheetId="2">'D (Item 1-EV)'!$1:$3</definedName>
    <definedName name="_xlnm.Print_Titles" localSheetId="3">'D (Item 3-EV)'!$1:$3</definedName>
    <definedName name="_xlnm.Print_Titles" localSheetId="4">'D (Item 5-EV)'!$1:$3</definedName>
    <definedName name="Z_FB9A4F81_F081_49F4_90CF_12DFB81B8806_.wvu.PrintArea" localSheetId="0" hidden="1">'Attachment 1 - Summary'!$B$1:$G$6</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09" l="1"/>
  <c r="D6" i="109" s="1"/>
  <c r="G4" i="109"/>
  <c r="G5" i="109" s="1"/>
  <c r="G6" i="109" s="1"/>
  <c r="E4" i="109"/>
  <c r="F21" i="130" l="1"/>
  <c r="F88" i="130"/>
  <c r="F79" i="130"/>
  <c r="F88" i="128"/>
  <c r="F79" i="128"/>
  <c r="F90" i="129"/>
  <c r="F80" i="129"/>
  <c r="F91" i="122"/>
  <c r="F81" i="122"/>
  <c r="F21" i="128"/>
  <c r="F87" i="130"/>
  <c r="F78" i="130"/>
  <c r="F87" i="128"/>
  <c r="F78" i="128"/>
  <c r="F89" i="129"/>
  <c r="F79" i="129"/>
  <c r="F90" i="122"/>
  <c r="F80" i="122"/>
  <c r="F94" i="130"/>
  <c r="F86" i="130"/>
  <c r="F94" i="128"/>
  <c r="F86" i="128"/>
  <c r="F84" i="122"/>
  <c r="F88" i="129"/>
  <c r="F78" i="129"/>
  <c r="F89" i="122"/>
  <c r="F79" i="122"/>
  <c r="F94" i="129"/>
  <c r="F93" i="130"/>
  <c r="F84" i="130"/>
  <c r="F93" i="128"/>
  <c r="F84" i="128"/>
  <c r="F83" i="129"/>
  <c r="F87" i="129"/>
  <c r="F21" i="122"/>
  <c r="F88" i="122"/>
  <c r="F95" i="122"/>
  <c r="F92" i="130"/>
  <c r="F83" i="130"/>
  <c r="F92" i="128"/>
  <c r="F83" i="128"/>
  <c r="F21" i="129"/>
  <c r="F86" i="129"/>
  <c r="F96" i="122"/>
  <c r="F87" i="122"/>
  <c r="F95" i="129"/>
  <c r="F91" i="130"/>
  <c r="F82" i="130"/>
  <c r="F91" i="128"/>
  <c r="F82" i="128"/>
  <c r="F93" i="129"/>
  <c r="F84" i="129"/>
  <c r="F94" i="122"/>
  <c r="F85" i="122"/>
  <c r="F95" i="128"/>
  <c r="F90" i="130"/>
  <c r="F81" i="130"/>
  <c r="F90" i="128"/>
  <c r="F81" i="128"/>
  <c r="F92" i="129"/>
  <c r="F82" i="129"/>
  <c r="F93" i="122"/>
  <c r="F83" i="122"/>
  <c r="F95" i="130"/>
  <c r="F89" i="130"/>
  <c r="F80" i="130"/>
  <c r="F89" i="128"/>
  <c r="F80" i="128"/>
  <c r="F91" i="129"/>
  <c r="F81" i="129"/>
  <c r="F92" i="122"/>
  <c r="F82" i="122"/>
</calcChain>
</file>

<file path=xl/sharedStrings.xml><?xml version="1.0" encoding="utf-8"?>
<sst xmlns="http://schemas.openxmlformats.org/spreadsheetml/2006/main" count="1095" uniqueCount="268">
  <si>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</si>
  <si>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</si>
  <si>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</si>
  <si>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</si>
  <si>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</si>
  <si>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</si>
  <si>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</si>
  <si>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</si>
  <si>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</si>
  <si>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</si>
  <si>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</si>
  <si>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</si>
  <si>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</si>
  <si>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</si>
  <si>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</si>
  <si>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</si>
  <si>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</si>
  <si>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Pupil Capacity</t>
  </si>
  <si>
    <t>Capacity</t>
  </si>
  <si>
    <t>Front axle capacity [lbs]:</t>
  </si>
  <si>
    <t>Rear axle capacity [lbs]:</t>
  </si>
  <si>
    <t>Gross Axle Weight Rating (GAWR) [lbs]:</t>
  </si>
  <si>
    <t>Battery(ies)</t>
  </si>
  <si>
    <t>Door (Entrance)</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</si>
  <si>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</si>
  <si>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</si>
  <si>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</si>
  <si>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</si>
  <si>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</si>
  <si>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</si>
  <si>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</si>
  <si>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</si>
  <si>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</si>
  <si>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</si>
  <si>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</si>
  <si>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</si>
  <si>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</si>
  <si>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</si>
  <si>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</si>
  <si>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</si>
  <si>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</si>
  <si>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</si>
  <si>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</si>
  <si>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</si>
  <si>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</si>
  <si>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</si>
  <si>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</si>
  <si>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</si>
  <si>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</si>
  <si>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</si>
  <si>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</si>
  <si>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</si>
  <si>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</si>
  <si>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</si>
  <si>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</si>
  <si>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</si>
  <si>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</si>
  <si>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Driver's compartment dome light shall be so directed to provide illumination for the bus driver and be controlled by an independent switch.</t>
  </si>
  <si>
    <t>All exterior lamps, except headlamps, shall be Light Emitting Diode (LED) design that meet applicable SAE standards.</t>
  </si>
  <si>
    <t>Number of rows:</t>
  </si>
  <si>
    <t>Number of Pupils:</t>
  </si>
  <si>
    <t>Body width (inside) [inches]:</t>
  </si>
  <si>
    <t xml:space="preserve">Body headroom (standard) [inches]: </t>
  </si>
  <si>
    <t>Option Code, Make &amp; Model:</t>
  </si>
  <si>
    <t>Type and clear width [inches]:</t>
  </si>
  <si>
    <t xml:space="preserve">Manufacturer's standard or optional seat spacing that meets or exceeds the NYCRR minimum requirement for the respective class of School Bus with the minimum Pupil capacity stated above. </t>
  </si>
  <si>
    <t>Shall include lower glass.</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</si>
  <si>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</si>
  <si>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</si>
  <si>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</si>
  <si>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</si>
  <si>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</si>
  <si>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School Bus Safety Camera</t>
  </si>
  <si>
    <t>Multifunction School Activity Bus</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</si>
  <si>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</si>
  <si>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</si>
  <si>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</si>
  <si>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</si>
  <si>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</si>
  <si>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</si>
  <si>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</si>
  <si>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</si>
  <si>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</si>
  <si>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</si>
  <si>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</si>
  <si>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</si>
  <si>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</si>
  <si>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</si>
  <si>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</si>
  <si>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</si>
  <si>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</si>
  <si>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</si>
  <si>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</si>
  <si>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</si>
  <si>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</si>
  <si>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</si>
  <si>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Tab Color</t>
  </si>
  <si>
    <t>Rear Wheels</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</si>
  <si>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</si>
  <si>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</si>
  <si>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</si>
  <si>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</si>
  <si>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</si>
  <si>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</si>
  <si>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</si>
  <si>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</si>
  <si>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</si>
  <si>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</si>
  <si>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Description of Tab or Item</t>
  </si>
  <si>
    <t>PART 2: Pricing for the Base Item, Additional Body Section, and Additional Options</t>
  </si>
  <si>
    <t>PART 1: Product information for the Base Item(s) Awarded</t>
  </si>
  <si>
    <t>Information identifying the engine for the fuel type offered.</t>
  </si>
  <si>
    <t>The OEM company name of a Chassis.</t>
  </si>
  <si>
    <t>The OEM code used to identify the subset of the Chassis Model.</t>
  </si>
  <si>
    <t>The OEM company name of a Body.</t>
  </si>
  <si>
    <t>The OEM code used to identify the subset of the Body Model.</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</si>
  <si>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</si>
  <si>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</si>
  <si>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</si>
  <si>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</si>
  <si>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</si>
  <si>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</si>
  <si>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</si>
  <si>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</si>
  <si>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</si>
  <si>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Front radial tires size (load range letter)
</t>
  </si>
  <si>
    <t xml:space="preserve">Front radial tires capacity
</t>
  </si>
  <si>
    <t xml:space="preserve">Rear radial tires size (load range letter)
</t>
  </si>
  <si>
    <t xml:space="preserve">Rear radial tires capacity
</t>
  </si>
  <si>
    <t>Fuel Types Awarded</t>
  </si>
  <si>
    <t>Not Available</t>
  </si>
  <si>
    <t>Tab Name</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</si>
  <si>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</si>
  <si>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</si>
  <si>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</si>
  <si>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</si>
  <si>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</si>
  <si>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</si>
  <si>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</si>
  <si>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PPI Series ID</t>
  </si>
  <si>
    <t>10/2017 PPI</t>
  </si>
  <si>
    <t>Adj. Factor</t>
  </si>
  <si>
    <t>Round to 1000th</t>
  </si>
  <si>
    <t>WPU1413</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</si>
  <si>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</si>
  <si>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</si>
  <si>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</si>
  <si>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</si>
  <si>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</si>
  <si>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</si>
  <si>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</si>
  <si>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</si>
  <si>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</si>
  <si>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</si>
  <si>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</si>
  <si>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</si>
  <si>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</si>
  <si>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</si>
  <si>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</si>
  <si>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</si>
  <si>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</si>
  <si>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</si>
  <si>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</si>
  <si>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</si>
  <si>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</si>
  <si>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</si>
  <si>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</si>
  <si>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</si>
  <si>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</si>
  <si>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</si>
  <si>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</si>
  <si>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</si>
  <si>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</si>
  <si>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</si>
  <si>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</si>
  <si>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PENDING</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</si>
  <si>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</si>
  <si>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</si>
  <si>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</si>
  <si>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</si>
  <si>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</si>
  <si>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Minimum 64</t>
  </si>
  <si>
    <t>C (Item 4-EV)</t>
  </si>
  <si>
    <t>Lot C (Item 4-EV): Type C, Conventional Bus</t>
  </si>
  <si>
    <t>800 lbs</t>
  </si>
  <si>
    <t>Three (3) "No Maintenance" type batteries with a total capacity of 2400-CCA and a 145-minute reserve capacity. The battery cables (- and +) shall be the same size and weight and be equal to (or better than) the larger cable recommended by the School Bus manufacturer.</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</si>
  <si>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</si>
  <si>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Not Applicable</t>
  </si>
  <si>
    <t>Type C, 64 Pupil Conventional Front-Engine Bus 
(Electric, Minimum 64 Pupils)</t>
  </si>
  <si>
    <t>LOT C (Item 4-EV)</t>
  </si>
  <si>
    <t>Delete Exterior LED Lamps</t>
  </si>
  <si>
    <t>08/2022 PPI</t>
  </si>
  <si>
    <t xml:space="preserve"> </t>
  </si>
  <si>
    <t>Provide information on power source for air conditioning unit(s). (Propulsion Battery(ies), Auxiliary Battery(ies) or Fuel Source)</t>
  </si>
  <si>
    <t>All NYS Counties.</t>
  </si>
  <si>
    <t xml:space="preserve">Minimum seventy-seven (77) Pupils with a maximum of eighty-four (84) Pupils. </t>
  </si>
  <si>
    <r>
      <t>A School Bus with a Body installed upon a a Chassis or unitized type construction,</t>
    </r>
    <r>
      <rPr>
        <sz val="10"/>
        <color rgb="FFFF0000"/>
        <rFont val="Arial"/>
        <family val="2"/>
      </rPr>
      <t xml:space="preserve"> </t>
    </r>
    <r>
      <rPr>
        <sz val="10"/>
        <rFont val="Arial"/>
        <family val="2"/>
      </rPr>
      <t>with a GVWR of greater than 16,000 pounds and designed to carry more than 10 persons. The entrance door is ahead of the front wheels.</t>
    </r>
  </si>
  <si>
    <t>Type D, 77 Pupil Transit Style Bus 
(Electric, Minimum 77 Pupils, Maximum 84 Pupils)</t>
  </si>
  <si>
    <t>LOT D (Item 3-EV)</t>
  </si>
  <si>
    <t>Safefleet T1975-004-111</t>
  </si>
  <si>
    <t>Item Awaiting NYSDOT Approval</t>
  </si>
  <si>
    <t>PC69859 H.K. Truck Services, Inc.</t>
  </si>
  <si>
    <t>LOT D (Item 5-EV)</t>
  </si>
  <si>
    <t>DANA TM4 - 450V - SUMO MD MV2500</t>
  </si>
  <si>
    <t>Lion</t>
  </si>
  <si>
    <t>LionC</t>
  </si>
  <si>
    <t>CL-12-W-SMD-400-B168-4-A-H-FF</t>
  </si>
  <si>
    <t>Approximately 120-180  days</t>
  </si>
  <si>
    <t>450 PSI, Gardner Denver TX02</t>
  </si>
  <si>
    <t>Wabco AIR DRYER SS1200PLUS PN : 4324711000</t>
  </si>
  <si>
    <t>Load range letter: H
Michelin X-Multi D X multi energy Z2 ; Size : 11R22.5 ;</t>
  </si>
  <si>
    <t>Load range letter: H 
Michelin X-Multi D X multi energy Z2 ; Size : 11R22.5 ;</t>
  </si>
  <si>
    <t>D-295</t>
  </si>
  <si>
    <t>Michelin X-Multi D X multi energy Z2 ; Size : 11R22.5 ;</t>
  </si>
  <si>
    <t>Lithium-Ion (NMC)</t>
  </si>
  <si>
    <t>400 V</t>
  </si>
  <si>
    <t>29"</t>
  </si>
  <si>
    <t>BMR, M99010WLED</t>
  </si>
  <si>
    <t>Maxxima, M90070R</t>
  </si>
  <si>
    <t>Propulsion Batteries: Electric</t>
  </si>
  <si>
    <t xml:space="preserve">Minimum sixrty-four (64) Pupils. </t>
  </si>
  <si>
    <t>Child CheckMate Safety Co., EP1 Plus</t>
  </si>
  <si>
    <t>Positive traction</t>
  </si>
  <si>
    <t>Michelin XDS 2TM, 11R22.5</t>
  </si>
  <si>
    <t>6610 lbs per tire</t>
  </si>
  <si>
    <t>XDS 2TM</t>
  </si>
  <si>
    <t xml:space="preserve">Michelin 26 NDS </t>
  </si>
  <si>
    <t>Q'Straint, Slide and Click System</t>
  </si>
  <si>
    <t>Braun, Century-2</t>
  </si>
  <si>
    <t>Valeo, Smart Basic Roof Hatch</t>
  </si>
  <si>
    <t>OEM, Barrel bolt with key lock</t>
  </si>
  <si>
    <t>2 evaporators in the passenger area</t>
  </si>
  <si>
    <t>SEON, CQ IR Interior</t>
  </si>
  <si>
    <t>LOT D (Item 1-EV)</t>
  </si>
  <si>
    <t>Type D, 53 Pupil Transit Style Bus 
(Electric, Minimum 24 Pupils, Maximum 64 Pupils)</t>
  </si>
  <si>
    <t xml:space="preserve">Minimum twenty-four (24) Pupils with a maximum of sixty-four (64) Pupils. </t>
  </si>
  <si>
    <t>DANA TM4 - SUMO LD HV1200</t>
  </si>
  <si>
    <t>LionA</t>
  </si>
  <si>
    <t>Approximately 365-545 days</t>
  </si>
  <si>
    <t xml:space="preserve">Load range letter: G
Good Year 245/70R19.5 </t>
  </si>
  <si>
    <t xml:space="preserve">245/70R19.5 </t>
  </si>
  <si>
    <t xml:space="preserve">Good Year 245/70R19.5 </t>
  </si>
  <si>
    <t>800 V</t>
  </si>
  <si>
    <t>36"</t>
  </si>
  <si>
    <t>Make : Michelin ; Model : XDS2 (winter) 245/70R19.5</t>
  </si>
  <si>
    <t>3970 lbs per tire</t>
  </si>
  <si>
    <t>XDS-2</t>
  </si>
  <si>
    <t>Q'Straint,Slide and Click System</t>
  </si>
  <si>
    <t>Braun, Century 2</t>
  </si>
  <si>
    <t>One (1) 80,000 BTU condenser, located at rear bulkhead</t>
  </si>
  <si>
    <t>LionD</t>
  </si>
  <si>
    <t>DL-14-W-SMD-400-B126-3-A-A-FA</t>
  </si>
  <si>
    <t>Approximately 365 days</t>
  </si>
  <si>
    <t>Wabco Air Dryer</t>
  </si>
  <si>
    <t>Load range letter: L
Good Year 315/80R22.5</t>
  </si>
  <si>
    <t>Load range letter:L 
Good Year 315/80R22.5</t>
  </si>
  <si>
    <t>315/80R22.5</t>
  </si>
  <si>
    <t>Good Year 315/80R22.5</t>
  </si>
  <si>
    <t>Clear door opening 27"</t>
  </si>
  <si>
    <t>2 evaporators in the passenger area, front passenger seat and rear bulkhead</t>
  </si>
  <si>
    <t>Type D, 72 Pupil Rear Engine (Pusher) Bus
(Electric, Minimum 72 Pupils, Maximum 84 Pupils)</t>
  </si>
  <si>
    <t xml:space="preserve">Minimum seventy-two (72) Pupils with a maximum of eighty-four (84) Pupils. </t>
  </si>
  <si>
    <r>
      <t xml:space="preserve">GROUP 40524-23254, SCHOOL BUSES (Statewide)                                                             Attachment 1 - </t>
    </r>
    <r>
      <rPr>
        <b/>
        <i/>
        <sz val="10"/>
        <rFont val="Arial"/>
        <family val="2"/>
      </rPr>
      <t>Specifications and Pricing</t>
    </r>
    <r>
      <rPr>
        <b/>
        <sz val="10"/>
        <rFont val="Arial"/>
        <family val="2"/>
      </rPr>
      <t xml:space="preserve"> (Revised December 29, 2022)</t>
    </r>
  </si>
  <si>
    <t xml:space="preserve">022-NY-70-00WC-LBI </t>
  </si>
  <si>
    <t>Hide before posting</t>
  </si>
  <si>
    <r>
      <t xml:space="preserve">GROUP 40524-23254, SCHOOL BUSES (Statewide)                                                             Attachment 1 - </t>
    </r>
    <r>
      <rPr>
        <b/>
        <i/>
        <sz val="10"/>
        <rFont val="Arial"/>
        <family val="2"/>
      </rPr>
      <t>Specifications and Pricing</t>
    </r>
    <r>
      <rPr>
        <b/>
        <sz val="10"/>
        <rFont val="Arial"/>
        <family val="2"/>
      </rPr>
      <t xml:space="preserve"> (Revised October 15, 2026)</t>
    </r>
  </si>
  <si>
    <t>10/2026 PPI</t>
  </si>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</sst>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23"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sz val="10"/>
      <color rgb="FFFF0000"/>
      <name val="Arial"/>
      <family val="2"/>
    </font>
    <font>
      <b/>
      <sz val="14"/>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9D9D9"/>
        <bgColor indexed="64"/>
      </patternFill>
    </fill>
    <fill>
      <patternFill patternType="solid">
        <fgColor theme="5"/>
        <bgColor indexed="64"/>
      </patternFill>
    </fill>
    <fill>
      <patternFill patternType="solid">
        <fgColor theme="4"/>
        <bgColor indexed="64"/>
      </patternFill>
    </fill>
    <fill>
      <patternFill patternType="darkTrellis">
        <bgColor theme="0" tint="-0.249977111117893"/>
      </patternFill>
    </fill>
    <fill>
      <patternFill patternType="darkTrellis">
        <bgColor rgb="FFFFFF66"/>
      </patternFill>
    </fill>
    <fill>
      <patternFill patternType="darkTrellis"/>
    </fill>
    <fill>
      <patternFill patternType="solid">
        <fgColor rgb="FFFFFF66"/>
        <bgColor indexed="64"/>
      </patternFill>
    </fill>
    <fill>
      <patternFill patternType="solid">
        <fgColor indexed="65"/>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right style="thin">
        <color indexed="64"/>
      </right>
      <top/>
      <bottom/>
      <diagonal/>
    </border>
    <border>
      <left/>
      <right/>
      <top/>
      <bottom style="medium">
        <color theme="4" tint="0.39997558519241921"/>
      </bottom>
      <diagonal/>
    </border>
    <border>
      <left style="medium">
        <color indexed="64"/>
      </left>
      <right style="medium">
        <color indexed="64"/>
      </right>
      <top style="thin">
        <color indexed="64"/>
      </top>
      <bottom/>
      <diagonal/>
    </border>
    <border>
      <left style="medium">
        <color indexed="64"/>
      </left>
      <right style="medium">
        <color indexed="64"/>
      </right>
      <top style="thick">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44" fontId="1" fillId="0" borderId="0" applyFont="0" applyFill="0" applyBorder="0" applyAlignment="0" applyProtection="0"/>
    <xf numFmtId="0" fontId="4" fillId="0" borderId="0"/>
    <xf numFmtId="0" fontId="15" fillId="0" borderId="68" applyNumberFormat="0" applyFill="0" applyAlignment="0" applyProtection="0"/>
    <xf numFmtId="0" fontId="16" fillId="0" borderId="0" applyNumberFormat="0" applyFill="0" applyBorder="0" applyAlignment="0" applyProtection="0"/>
  </cellStyleXfs>
  <cellXfs count="214">
    <xf numFmtId="0" fontId="0" fillId="0" borderId="0" xfId="0"/>
    <xf numFmtId="0" fontId="10" fillId="0" borderId="0" xfId="0" applyFont="1" applyAlignment="1">
      <alignment vertical="center"/>
    </xf>
    <xf numFmtId="0" fontId="10" fillId="0" borderId="0" xfId="0" applyFont="1" applyAlignment="1">
      <alignment vertical="top"/>
    </xf>
    <xf numFmtId="0" fontId="4" fillId="0" borderId="0" xfId="0" applyFont="1" applyAlignment="1">
      <alignment vertical="top"/>
    </xf>
    <xf numFmtId="0" fontId="4" fillId="0" borderId="0" xfId="0" applyFont="1" applyAlignment="1">
      <alignment vertical="center"/>
    </xf>
    <xf numFmtId="0" fontId="4" fillId="2" borderId="1" xfId="0" applyFont="1" applyFill="1" applyBorder="1" applyAlignment="1" applyProtection="1">
      <alignment horizontal="left" vertical="top" wrapText="1"/>
      <protection locked="0"/>
    </xf>
    <xf numFmtId="0" fontId="11" fillId="0" borderId="0" xfId="0" applyFont="1" applyAlignment="1">
      <alignment horizontal="left" vertical="top" wrapText="1"/>
    </xf>
    <xf numFmtId="0" fontId="9" fillId="0" borderId="0" xfId="0" applyFont="1" applyAlignment="1">
      <alignment vertical="top"/>
    </xf>
    <xf numFmtId="0" fontId="12" fillId="4" borderId="15" xfId="0" applyFont="1" applyFill="1" applyBorder="1" applyAlignment="1">
      <alignment horizontal="left" vertical="center" wrapText="1" indent="1"/>
    </xf>
    <xf numFmtId="0" fontId="12" fillId="4" borderId="13" xfId="0" applyFont="1" applyFill="1" applyBorder="1" applyAlignment="1">
      <alignment horizontal="left" vertical="center" wrapText="1" indent="1"/>
    </xf>
    <xf numFmtId="0" fontId="12" fillId="4" borderId="16" xfId="0" applyFont="1" applyFill="1" applyBorder="1" applyAlignment="1">
      <alignment horizontal="left" vertical="center" wrapText="1" indent="1"/>
    </xf>
    <xf numFmtId="0" fontId="17" fillId="0" borderId="0" xfId="3" applyFont="1" applyBorder="1" applyAlignment="1">
      <alignment horizontal="center" vertical="top"/>
    </xf>
    <xf numFmtId="165" fontId="18" fillId="0" borderId="0" xfId="0" applyNumberFormat="1" applyFont="1" applyAlignment="1">
      <alignment horizontal="center" vertical="top"/>
    </xf>
    <xf numFmtId="0" fontId="16" fillId="0" borderId="0" xfId="4" applyBorder="1" applyAlignment="1">
      <alignment horizontal="center" vertical="top"/>
    </xf>
    <xf numFmtId="2" fontId="17" fillId="0" borderId="0" xfId="3" applyNumberFormat="1" applyFont="1" applyBorder="1" applyAlignment="1">
      <alignment horizontal="center" vertical="top" wrapText="1"/>
    </xf>
    <xf numFmtId="166" fontId="18" fillId="2" borderId="0" xfId="0" applyNumberFormat="1" applyFont="1" applyFill="1" applyAlignment="1">
      <alignment horizontal="center" vertical="top"/>
    </xf>
    <xf numFmtId="166" fontId="18" fillId="0" borderId="0" xfId="0" applyNumberFormat="1" applyFont="1" applyAlignment="1">
      <alignment horizontal="center" vertical="top"/>
    </xf>
    <xf numFmtId="0" fontId="17" fillId="0" borderId="0" xfId="3" applyFont="1" applyBorder="1" applyAlignment="1">
      <alignment horizontal="center" vertical="top" wrapText="1"/>
    </xf>
    <xf numFmtId="167" fontId="18" fillId="2" borderId="0" xfId="0" applyNumberFormat="1" applyFont="1" applyFill="1" applyAlignment="1">
      <alignment horizontal="center" vertical="top"/>
    </xf>
    <xf numFmtId="165" fontId="17" fillId="0" borderId="0" xfId="3" applyNumberFormat="1" applyFont="1" applyBorder="1" applyAlignment="1">
      <alignment horizontal="center" vertical="top" wrapText="1"/>
    </xf>
    <xf numFmtId="165" fontId="18" fillId="2" borderId="0" xfId="0" applyNumberFormat="1" applyFont="1" applyFill="1" applyAlignment="1">
      <alignment horizontal="center" vertical="top"/>
    </xf>
    <xf numFmtId="0" fontId="4" fillId="0" borderId="13" xfId="2" applyBorder="1" applyAlignment="1">
      <alignment vertical="top" wrapText="1"/>
    </xf>
    <xf numFmtId="0" fontId="4" fillId="0" borderId="15" xfId="2" applyBorder="1" applyAlignment="1">
      <alignment vertical="top" wrapText="1"/>
    </xf>
    <xf numFmtId="0" fontId="4" fillId="2" borderId="58" xfId="2" applyFill="1" applyBorder="1" applyAlignment="1">
      <alignment horizontal="left" vertical="top" wrapText="1"/>
    </xf>
    <xf numFmtId="0" fontId="5" fillId="0" borderId="0" xfId="0" applyFont="1" applyAlignment="1">
      <alignment horizontal="left" vertical="center" wrapText="1"/>
    </xf>
    <xf numFmtId="0" fontId="5" fillId="3" borderId="1" xfId="0" applyFont="1" applyFill="1" applyBorder="1" applyAlignment="1">
      <alignment horizontal="left" vertical="center" wrapText="1"/>
    </xf>
    <xf numFmtId="0" fontId="5" fillId="3" borderId="57" xfId="0" applyFont="1" applyFill="1" applyBorder="1" applyAlignment="1">
      <alignment horizontal="left" vertical="center" wrapText="1"/>
    </xf>
    <xf numFmtId="164" fontId="7" fillId="0" borderId="0" xfId="0" applyNumberFormat="1" applyFont="1" applyAlignment="1">
      <alignment vertical="center" wrapText="1"/>
    </xf>
    <xf numFmtId="0" fontId="4" fillId="0" borderId="0" xfId="0" quotePrefix="1" applyFont="1" applyAlignment="1" applyProtection="1">
      <alignment horizontal="right" vertical="top" wrapText="1"/>
      <protection locked="0"/>
    </xf>
    <xf numFmtId="0" fontId="4" fillId="0" borderId="0" xfId="0" applyFont="1" applyAlignment="1">
      <alignment horizontal="right" vertical="top" wrapText="1"/>
    </xf>
    <xf numFmtId="0" fontId="5" fillId="0" borderId="53" xfId="0" applyFont="1" applyBorder="1" applyAlignment="1">
      <alignment horizontal="left" vertical="top" wrapText="1"/>
    </xf>
    <xf numFmtId="0" fontId="5" fillId="0" borderId="50" xfId="0" applyFont="1" applyBorder="1" applyAlignment="1">
      <alignment horizontal="left" vertical="top" wrapText="1"/>
    </xf>
    <xf numFmtId="0" fontId="5" fillId="0" borderId="0" xfId="0" applyFont="1" applyAlignment="1">
      <alignment vertical="center" wrapText="1"/>
    </xf>
    <xf numFmtId="0" fontId="5" fillId="3" borderId="6" xfId="0" applyFont="1" applyFill="1" applyBorder="1" applyAlignment="1">
      <alignment horizontal="left" vertical="center" wrapText="1"/>
    </xf>
    <xf numFmtId="164" fontId="7" fillId="0" borderId="0" xfId="0" applyNumberFormat="1" applyFont="1" applyAlignment="1">
      <alignment vertical="center"/>
    </xf>
    <xf numFmtId="0" fontId="4" fillId="0" borderId="0" xfId="0" applyFont="1" applyAlignment="1">
      <alignment horizontal="left" vertical="top" wrapText="1"/>
    </xf>
    <xf numFmtId="0" fontId="5" fillId="0" borderId="45"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1" xfId="0" applyFont="1" applyBorder="1" applyAlignment="1">
      <alignment horizontal="left" vertical="top" wrapText="1"/>
    </xf>
    <xf numFmtId="0" fontId="5" fillId="3" borderId="35" xfId="0" applyFont="1" applyFill="1" applyBorder="1" applyAlignment="1">
      <alignment vertical="center" wrapText="1"/>
    </xf>
    <xf numFmtId="0" fontId="5" fillId="3" borderId="32" xfId="0" applyFont="1" applyFill="1" applyBorder="1" applyAlignment="1">
      <alignment vertical="center" wrapText="1"/>
    </xf>
    <xf numFmtId="0" fontId="5" fillId="3" borderId="31" xfId="0" applyFont="1" applyFill="1" applyBorder="1" applyAlignment="1">
      <alignment vertical="center" wrapText="1"/>
    </xf>
    <xf numFmtId="0" fontId="5" fillId="3" borderId="40" xfId="0" applyFont="1" applyFill="1" applyBorder="1" applyAlignment="1">
      <alignment horizontal="left" vertical="center" wrapText="1"/>
    </xf>
    <xf numFmtId="49" fontId="5" fillId="0" borderId="0" xfId="0" applyNumberFormat="1" applyFont="1" applyAlignment="1">
      <alignment vertical="top"/>
    </xf>
    <xf numFmtId="0" fontId="5" fillId="0" borderId="0" xfId="0" applyFont="1" applyAlignment="1">
      <alignment vertical="top"/>
    </xf>
    <xf numFmtId="0" fontId="4" fillId="0" borderId="0" xfId="0" applyFont="1"/>
    <xf numFmtId="49" fontId="5" fillId="0" borderId="0" xfId="0" applyNumberFormat="1" applyFont="1" applyAlignment="1">
      <alignment horizontal="left" vertical="top"/>
    </xf>
    <xf numFmtId="0" fontId="12" fillId="4" borderId="28" xfId="0" applyFont="1" applyFill="1" applyBorder="1" applyAlignment="1">
      <alignment horizontal="left" vertical="center" wrapText="1" indent="1"/>
    </xf>
    <xf numFmtId="0" fontId="4" fillId="0" borderId="59" xfId="2" applyBorder="1" applyAlignment="1">
      <alignment horizontal="left" vertical="top" wrapText="1"/>
    </xf>
    <xf numFmtId="0" fontId="4" fillId="0" borderId="58"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4" fillId="0" borderId="13" xfId="2" applyBorder="1" applyAlignment="1">
      <alignment horizontal="left" vertical="top" wrapText="1"/>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2" borderId="14" xfId="2" applyFill="1" applyBorder="1" applyAlignment="1">
      <alignment horizontal="left" vertical="top" wrapText="1"/>
    </xf>
    <xf numFmtId="0" fontId="4" fillId="0" borderId="15" xfId="2" applyBorder="1" applyAlignment="1">
      <alignment horizontal="left" vertical="top" wrapText="1"/>
    </xf>
    <xf numFmtId="164" fontId="3" fillId="0" borderId="0" xfId="0" applyNumberFormat="1" applyFont="1" applyAlignment="1">
      <alignment vertical="center" wrapText="1"/>
    </xf>
    <xf numFmtId="164" fontId="8" fillId="0" borderId="0" xfId="0" applyNumberFormat="1" applyFont="1" applyAlignment="1">
      <alignment vertical="center"/>
    </xf>
    <xf numFmtId="164" fontId="5" fillId="7" borderId="34" xfId="0" applyNumberFormat="1" applyFont="1" applyFill="1" applyBorder="1" applyAlignment="1">
      <alignment horizontal="center" vertical="center" wrapText="1"/>
    </xf>
    <xf numFmtId="0" fontId="4" fillId="8" borderId="61" xfId="0" applyFont="1" applyFill="1" applyBorder="1" applyAlignment="1" applyProtection="1">
      <alignment horizontal="left" vertical="top" wrapText="1"/>
      <protection locked="0"/>
    </xf>
    <xf numFmtId="0" fontId="4" fillId="8" borderId="64" xfId="0" applyFont="1" applyFill="1" applyBorder="1" applyAlignment="1" applyProtection="1">
      <alignment horizontal="left" vertical="top" wrapText="1"/>
      <protection locked="0"/>
    </xf>
    <xf numFmtId="0" fontId="4" fillId="8" borderId="65" xfId="0" applyFont="1" applyFill="1" applyBorder="1" applyAlignment="1" applyProtection="1">
      <alignment horizontal="left" vertical="top" wrapText="1"/>
      <protection locked="0"/>
    </xf>
    <xf numFmtId="164" fontId="4" fillId="8" borderId="61" xfId="0" applyNumberFormat="1" applyFont="1" applyFill="1" applyBorder="1" applyAlignment="1" applyProtection="1">
      <alignment horizontal="left" vertical="top" wrapText="1"/>
      <protection locked="0"/>
    </xf>
    <xf numFmtId="0" fontId="4" fillId="8" borderId="34" xfId="0" applyFont="1" applyFill="1" applyBorder="1" applyAlignment="1" applyProtection="1">
      <alignment horizontal="left" vertical="top" wrapText="1"/>
      <protection locked="0"/>
    </xf>
    <xf numFmtId="0" fontId="4" fillId="8" borderId="60" xfId="0" applyFont="1" applyFill="1" applyBorder="1" applyAlignment="1" applyProtection="1">
      <alignment horizontal="left" vertical="top" wrapText="1"/>
      <protection locked="0"/>
    </xf>
    <xf numFmtId="0" fontId="4" fillId="8" borderId="8" xfId="0" applyFont="1" applyFill="1" applyBorder="1" applyAlignment="1" applyProtection="1">
      <alignment horizontal="left" vertical="top" wrapText="1"/>
      <protection locked="0"/>
    </xf>
    <xf numFmtId="0" fontId="4" fillId="8" borderId="62" xfId="0" applyFont="1" applyFill="1" applyBorder="1" applyAlignment="1" applyProtection="1">
      <alignment horizontal="left" vertical="top" wrapText="1"/>
      <protection locked="0"/>
    </xf>
    <xf numFmtId="0" fontId="4" fillId="8" borderId="63" xfId="0" applyFont="1" applyFill="1" applyBorder="1" applyAlignment="1" applyProtection="1">
      <alignment horizontal="left" vertical="top" wrapText="1"/>
      <protection locked="0"/>
    </xf>
    <xf numFmtId="0" fontId="4" fillId="8" borderId="66" xfId="0" applyFont="1" applyFill="1" applyBorder="1" applyAlignment="1" applyProtection="1">
      <alignment horizontal="left" vertical="top" wrapText="1"/>
      <protection locked="0"/>
    </xf>
    <xf numFmtId="164" fontId="4" fillId="8" borderId="62" xfId="0" applyNumberFormat="1" applyFont="1" applyFill="1" applyBorder="1" applyAlignment="1" applyProtection="1">
      <alignment horizontal="right" vertical="top" wrapText="1"/>
      <protection locked="0"/>
    </xf>
    <xf numFmtId="164" fontId="4" fillId="8" borderId="61" xfId="0" applyNumberFormat="1" applyFont="1" applyFill="1" applyBorder="1" applyAlignment="1" applyProtection="1">
      <alignment horizontal="right" vertical="top" wrapText="1"/>
      <protection locked="0"/>
    </xf>
    <xf numFmtId="164" fontId="4" fillId="8" borderId="52" xfId="0" applyNumberFormat="1" applyFont="1" applyFill="1" applyBorder="1" applyAlignment="1" applyProtection="1">
      <alignment horizontal="right" vertical="top" wrapText="1"/>
      <protection locked="0"/>
    </xf>
    <xf numFmtId="164" fontId="7" fillId="7" borderId="34" xfId="0" applyNumberFormat="1" applyFont="1" applyFill="1" applyBorder="1" applyAlignment="1">
      <alignment horizontal="center" vertical="center"/>
    </xf>
    <xf numFmtId="164" fontId="5" fillId="7" borderId="66" xfId="0" applyNumberFormat="1" applyFont="1" applyFill="1" applyBorder="1" applyAlignment="1">
      <alignment horizontal="center" vertical="center" wrapText="1"/>
    </xf>
    <xf numFmtId="0" fontId="4" fillId="8" borderId="41" xfId="0" applyFont="1" applyFill="1" applyBorder="1" applyAlignment="1" applyProtection="1">
      <alignment horizontal="left" vertical="top" wrapText="1"/>
      <protection locked="0"/>
    </xf>
    <xf numFmtId="0" fontId="5" fillId="8" borderId="70" xfId="0" applyFont="1" applyFill="1" applyBorder="1" applyAlignment="1" applyProtection="1">
      <alignment horizontal="left" vertical="top" wrapText="1"/>
      <protection locked="0"/>
    </xf>
    <xf numFmtId="0" fontId="0" fillId="9" borderId="0" xfId="0" applyFill="1"/>
    <xf numFmtId="164" fontId="5" fillId="8" borderId="50" xfId="0" applyNumberFormat="1" applyFont="1" applyFill="1" applyBorder="1" applyAlignment="1" applyProtection="1">
      <alignment horizontal="right" vertical="top" wrapText="1"/>
      <protection locked="0"/>
    </xf>
    <xf numFmtId="2" fontId="5" fillId="8" borderId="53" xfId="0" applyNumberFormat="1" applyFont="1" applyFill="1" applyBorder="1" applyAlignment="1" applyProtection="1">
      <alignment horizontal="right" vertical="top" wrapText="1"/>
      <protection locked="0"/>
    </xf>
    <xf numFmtId="0" fontId="4" fillId="8" borderId="60" xfId="0" applyFont="1" applyFill="1" applyBorder="1" applyAlignment="1" applyProtection="1">
      <alignment vertical="top" wrapText="1"/>
      <protection locked="0"/>
    </xf>
    <xf numFmtId="0" fontId="4" fillId="8" borderId="52" xfId="0" applyFont="1" applyFill="1" applyBorder="1" applyAlignment="1" applyProtection="1">
      <alignment vertical="top" wrapText="1"/>
      <protection locked="0"/>
    </xf>
    <xf numFmtId="0" fontId="22" fillId="0" borderId="34" xfId="0" applyFont="1" applyBorder="1" applyAlignment="1">
      <alignment horizontal="center" vertical="center" wrapText="1"/>
    </xf>
    <xf numFmtId="164" fontId="4" fillId="8" borderId="69" xfId="0" applyNumberFormat="1" applyFont="1" applyFill="1" applyBorder="1" applyAlignment="1" applyProtection="1">
      <alignment horizontal="right" vertical="top" wrapText="1"/>
      <protection locked="0"/>
    </xf>
    <xf numFmtId="0" fontId="4" fillId="0" borderId="59"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13" xfId="0" applyFont="1" applyBorder="1" applyAlignment="1">
      <alignment horizontal="left" vertical="center" wrapText="1" indent="1"/>
    </xf>
    <xf numFmtId="44" fontId="4" fillId="0" borderId="13" xfId="1" applyFont="1" applyFill="1" applyBorder="1" applyAlignment="1">
      <alignment horizontal="left" vertical="center" indent="1"/>
    </xf>
    <xf numFmtId="49" fontId="4" fillId="0" borderId="13" xfId="1" applyNumberFormat="1" applyFont="1" applyFill="1" applyBorder="1" applyAlignment="1">
      <alignment horizontal="left" vertical="center" wrapText="1" indent="1"/>
    </xf>
    <xf numFmtId="0" fontId="4" fillId="5" borderId="16" xfId="0" applyFont="1" applyFill="1" applyBorder="1" applyAlignment="1">
      <alignment horizontal="left" vertical="center" wrapText="1" indent="1"/>
    </xf>
    <xf numFmtId="0" fontId="4" fillId="0" borderId="0" xfId="0" quotePrefix="1" applyFont="1" applyAlignment="1">
      <alignment horizontal="right" vertical="top" wrapText="1"/>
    </xf>
    <xf numFmtId="0" fontId="4" fillId="2" borderId="1" xfId="0" applyFont="1" applyFill="1" applyBorder="1" applyAlignment="1">
      <alignment horizontal="left" vertical="top" wrapText="1"/>
    </xf>
    <xf numFmtId="164" fontId="7" fillId="3" borderId="34" xfId="0" applyNumberFormat="1" applyFont="1" applyFill="1" applyBorder="1" applyAlignment="1" applyProtection="1">
      <alignment horizontal="center" vertical="center"/>
      <protection hidden="1"/>
    </xf>
    <xf numFmtId="164" fontId="5" fillId="3" borderId="66" xfId="0" applyNumberFormat="1" applyFont="1" applyFill="1" applyBorder="1" applyAlignment="1" applyProtection="1">
      <alignment horizontal="center" vertical="center" wrapText="1"/>
      <protection hidden="1"/>
    </xf>
    <xf numFmtId="0" fontId="4" fillId="10" borderId="34" xfId="0" applyFont="1" applyFill="1" applyBorder="1" applyAlignment="1" applyProtection="1">
      <alignment horizontal="left" vertical="top" wrapText="1"/>
      <protection hidden="1"/>
    </xf>
    <xf numFmtId="0" fontId="4" fillId="10" borderId="62" xfId="0" applyFont="1" applyFill="1" applyBorder="1" applyAlignment="1" applyProtection="1">
      <alignment horizontal="left" vertical="top" wrapText="1"/>
      <protection hidden="1"/>
    </xf>
    <xf numFmtId="0" fontId="4" fillId="10" borderId="61" xfId="0" applyFont="1" applyFill="1" applyBorder="1" applyAlignment="1" applyProtection="1">
      <alignment horizontal="left" vertical="top" wrapText="1"/>
      <protection hidden="1"/>
    </xf>
    <xf numFmtId="0" fontId="4" fillId="10" borderId="64" xfId="0" applyFont="1" applyFill="1" applyBorder="1" applyAlignment="1" applyProtection="1">
      <alignment horizontal="left" vertical="top" wrapText="1"/>
      <protection hidden="1"/>
    </xf>
    <xf numFmtId="0" fontId="4" fillId="10" borderId="65" xfId="0" applyFont="1" applyFill="1" applyBorder="1" applyAlignment="1" applyProtection="1">
      <alignment horizontal="left" vertical="top" wrapText="1"/>
      <protection hidden="1"/>
    </xf>
    <xf numFmtId="164" fontId="4" fillId="10" borderId="61" xfId="0" applyNumberFormat="1" applyFont="1" applyFill="1" applyBorder="1" applyAlignment="1" applyProtection="1">
      <alignment horizontal="left" vertical="top" wrapText="1"/>
      <protection hidden="1"/>
    </xf>
    <xf numFmtId="0" fontId="0" fillId="11" borderId="0" xfId="0" applyFill="1" applyProtection="1">
      <protection hidden="1"/>
    </xf>
    <xf numFmtId="164" fontId="5" fillId="3" borderId="34" xfId="0" applyNumberFormat="1" applyFont="1" applyFill="1" applyBorder="1" applyAlignment="1" applyProtection="1">
      <alignment horizontal="center" vertical="center" wrapText="1"/>
      <protection hidden="1"/>
    </xf>
    <xf numFmtId="164" fontId="5" fillId="10" borderId="50" xfId="0" applyNumberFormat="1" applyFont="1" applyFill="1" applyBorder="1" applyAlignment="1" applyProtection="1">
      <alignment horizontal="right" vertical="top" wrapText="1"/>
      <protection hidden="1"/>
    </xf>
    <xf numFmtId="2" fontId="5" fillId="10" borderId="53" xfId="0" applyNumberFormat="1" applyFont="1" applyFill="1" applyBorder="1" applyAlignment="1" applyProtection="1">
      <alignment horizontal="right" vertical="top" wrapText="1"/>
      <protection hidden="1"/>
    </xf>
    <xf numFmtId="0" fontId="4" fillId="10" borderId="60" xfId="0" applyFont="1" applyFill="1" applyBorder="1" applyAlignment="1" applyProtection="1">
      <alignment horizontal="left" vertical="top" wrapText="1"/>
      <protection hidden="1"/>
    </xf>
    <xf numFmtId="0" fontId="4" fillId="10" borderId="8" xfId="0" applyFont="1" applyFill="1" applyBorder="1" applyAlignment="1" applyProtection="1">
      <alignment horizontal="left" vertical="top" wrapText="1"/>
      <protection hidden="1"/>
    </xf>
    <xf numFmtId="0" fontId="4" fillId="10" borderId="63" xfId="0" applyFont="1" applyFill="1" applyBorder="1" applyAlignment="1" applyProtection="1">
      <alignment horizontal="left" vertical="top" wrapText="1"/>
      <protection hidden="1"/>
    </xf>
    <xf numFmtId="0" fontId="4" fillId="10" borderId="66" xfId="0" applyFont="1" applyFill="1" applyBorder="1" applyAlignment="1" applyProtection="1">
      <alignment horizontal="left" vertical="top" wrapText="1"/>
      <protection hidden="1"/>
    </xf>
    <xf numFmtId="164" fontId="4" fillId="10" borderId="62" xfId="0" applyNumberFormat="1" applyFont="1" applyFill="1" applyBorder="1" applyAlignment="1" applyProtection="1">
      <alignment horizontal="right" vertical="top" wrapText="1"/>
      <protection hidden="1"/>
    </xf>
    <xf numFmtId="164" fontId="4" fillId="10" borderId="61" xfId="0" applyNumberFormat="1" applyFont="1" applyFill="1" applyBorder="1" applyAlignment="1" applyProtection="1">
      <alignment horizontal="right" vertical="top" wrapText="1"/>
      <protection hidden="1"/>
    </xf>
    <xf numFmtId="164" fontId="4" fillId="10" borderId="69" xfId="0" applyNumberFormat="1" applyFont="1" applyFill="1" applyBorder="1" applyAlignment="1" applyProtection="1">
      <alignment horizontal="right" vertical="top" wrapText="1"/>
      <protection hidden="1"/>
    </xf>
    <xf numFmtId="164" fontId="4" fillId="10" borderId="52" xfId="0" applyNumberFormat="1" applyFont="1" applyFill="1" applyBorder="1" applyAlignment="1" applyProtection="1">
      <alignment horizontal="right" vertical="top" wrapText="1"/>
      <protection hidden="1"/>
    </xf>
    <xf numFmtId="2" fontId="4" fillId="0" borderId="0" xfId="0" applyNumberFormat="1" applyFont="1" applyAlignment="1">
      <alignment horizontal="left" vertical="center" wrapText="1"/>
    </xf>
    <xf numFmtId="0" fontId="4" fillId="0" borderId="0" xfId="0" applyFont="1" applyProtection="1">
      <protection hidden="1"/>
    </xf>
    <xf numFmtId="49" fontId="5" fillId="0" borderId="0" xfId="0" applyNumberFormat="1" applyFont="1" applyAlignment="1" applyProtection="1">
      <alignment vertical="top"/>
      <protection hidden="1"/>
    </xf>
    <xf numFmtId="0" fontId="0" fillId="0" borderId="0" xfId="0" applyProtection="1">
      <protection hidden="1"/>
    </xf>
    <xf numFmtId="0" fontId="22" fillId="0" borderId="0" xfId="0" applyFont="1" applyAlignment="1" applyProtection="1">
      <alignment horizontal="center" vertical="center" wrapText="1"/>
      <protection hidden="1"/>
    </xf>
    <xf numFmtId="2" fontId="4" fillId="0" borderId="0" xfId="0" applyNumberFormat="1" applyFont="1" applyAlignment="1" applyProtection="1">
      <alignment horizontal="left" vertical="center" wrapText="1"/>
      <protection hidden="1"/>
    </xf>
    <xf numFmtId="165" fontId="19" fillId="2" borderId="0" xfId="0" applyNumberFormat="1" applyFont="1" applyFill="1" applyAlignment="1">
      <alignment horizontal="center" vertical="top"/>
    </xf>
    <xf numFmtId="0" fontId="2" fillId="0" borderId="0" xfId="0" applyFont="1" applyAlignment="1">
      <alignment horizontal="center" vertical="center" wrapText="1"/>
    </xf>
    <xf numFmtId="0" fontId="7" fillId="0" borderId="0" xfId="0" applyFont="1" applyAlignment="1">
      <alignment horizontal="left" vertical="top" wrapText="1"/>
    </xf>
    <xf numFmtId="0" fontId="4" fillId="0" borderId="71" xfId="0" applyFont="1" applyBorder="1" applyAlignment="1">
      <alignment horizontal="left" vertical="center" wrapText="1" indent="1"/>
    </xf>
    <xf numFmtId="0" fontId="4" fillId="0" borderId="72" xfId="0" applyFont="1" applyBorder="1" applyAlignment="1">
      <alignment horizontal="left" vertical="center" wrapText="1" indent="1"/>
    </xf>
    <xf numFmtId="0" fontId="4" fillId="0" borderId="73" xfId="0" applyFont="1" applyBorder="1" applyAlignment="1">
      <alignment horizontal="left" vertical="center" wrapText="1" indent="1"/>
    </xf>
    <xf numFmtId="0" fontId="4" fillId="0" borderId="0" xfId="0" applyFont="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0" fontId="4" fillId="0" borderId="25" xfId="0" applyFont="1" applyBorder="1" applyAlignment="1">
      <alignment horizontal="right" vertical="top" wrapText="1"/>
    </xf>
    <xf numFmtId="0" fontId="4" fillId="0" borderId="55" xfId="0" applyFont="1" applyBorder="1" applyAlignment="1">
      <alignment horizontal="right" vertical="top" wrapText="1"/>
    </xf>
    <xf numFmtId="0" fontId="4" fillId="0" borderId="28" xfId="0" quotePrefix="1" applyFont="1" applyBorder="1" applyAlignment="1">
      <alignment horizontal="right" vertical="top" wrapText="1"/>
    </xf>
    <xf numFmtId="0" fontId="4" fillId="0" borderId="7" xfId="0" quotePrefix="1" applyFont="1" applyBorder="1" applyAlignment="1">
      <alignment horizontal="right" vertical="top" wrapText="1"/>
    </xf>
    <xf numFmtId="0" fontId="4" fillId="0" borderId="59" xfId="2" applyBorder="1" applyAlignment="1">
      <alignment horizontal="left" vertical="top" wrapText="1"/>
    </xf>
    <xf numFmtId="0" fontId="4" fillId="0" borderId="58"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19" xfId="0" applyFont="1" applyBorder="1" applyAlignment="1">
      <alignment horizontal="right" vertical="top" wrapText="1"/>
    </xf>
    <xf numFmtId="0" fontId="4" fillId="0" borderId="9" xfId="0" applyFont="1" applyBorder="1" applyAlignment="1">
      <alignment horizontal="right" vertical="top" wrapText="1"/>
    </xf>
    <xf numFmtId="0" fontId="4" fillId="0" borderId="42" xfId="2" applyBorder="1" applyAlignment="1">
      <alignment horizontal="lef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37" xfId="0" applyFont="1" applyBorder="1" applyAlignment="1">
      <alignment horizontal="righ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48" xfId="0" applyFont="1" applyFill="1" applyBorder="1" applyAlignment="1">
      <alignment horizontal="left" vertical="center" wrapText="1"/>
    </xf>
    <xf numFmtId="0" fontId="4" fillId="0" borderId="19" xfId="0" quotePrefix="1" applyFont="1" applyBorder="1" applyAlignment="1">
      <alignment horizontal="right" vertical="top" wrapText="1"/>
    </xf>
    <xf numFmtId="0" fontId="4" fillId="0" borderId="9" xfId="0" quotePrefix="1" applyFont="1" applyBorder="1" applyAlignment="1">
      <alignment horizontal="right" vertical="top" wrapText="1"/>
    </xf>
    <xf numFmtId="0" fontId="4" fillId="0" borderId="43" xfId="2" applyBorder="1" applyAlignment="1">
      <alignment horizontal="left" vertical="top" wrapText="1"/>
    </xf>
    <xf numFmtId="0" fontId="4" fillId="0" borderId="1" xfId="2" applyBorder="1" applyAlignment="1">
      <alignment horizontal="left" vertical="top" wrapText="1"/>
    </xf>
    <xf numFmtId="0" fontId="4" fillId="0" borderId="47" xfId="2" applyBorder="1" applyAlignment="1">
      <alignment horizontal="left" vertical="top" wrapText="1"/>
    </xf>
    <xf numFmtId="0" fontId="4" fillId="0" borderId="53" xfId="2" applyBorder="1" applyAlignment="1">
      <alignment horizontal="left" vertical="top" wrapText="1"/>
    </xf>
    <xf numFmtId="0" fontId="4" fillId="0" borderId="12" xfId="2" applyBorder="1" applyAlignment="1">
      <alignment horizontal="left" vertical="top" wrapText="1"/>
    </xf>
    <xf numFmtId="0" fontId="4" fillId="0" borderId="54" xfId="2" applyBorder="1" applyAlignment="1">
      <alignment horizontal="left" vertical="top" wrapText="1"/>
    </xf>
    <xf numFmtId="0" fontId="4" fillId="2" borderId="50" xfId="2" applyFill="1" applyBorder="1" applyAlignment="1">
      <alignment horizontal="left" vertical="top" wrapText="1"/>
    </xf>
    <xf numFmtId="0" fontId="4" fillId="2" borderId="3" xfId="2" applyFill="1" applyBorder="1" applyAlignment="1">
      <alignment horizontal="left" vertical="top" wrapText="1"/>
    </xf>
    <xf numFmtId="0" fontId="4" fillId="2" borderId="49" xfId="2" applyFill="1" applyBorder="1" applyAlignment="1">
      <alignment horizontal="left" vertical="top" wrapText="1"/>
    </xf>
    <xf numFmtId="0" fontId="4" fillId="0" borderId="51" xfId="2" applyBorder="1" applyAlignment="1">
      <alignment horizontal="left" vertical="top" wrapText="1"/>
    </xf>
    <xf numFmtId="0" fontId="4" fillId="0" borderId="20" xfId="2" applyBorder="1" applyAlignment="1">
      <alignment horizontal="left" vertical="top" wrapText="1"/>
    </xf>
    <xf numFmtId="0" fontId="4" fillId="0" borderId="37" xfId="2" applyBorder="1" applyAlignment="1">
      <alignment horizontal="lef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 fillId="0" borderId="21" xfId="0" applyFont="1" applyBorder="1" applyAlignment="1">
      <alignment horizontal="right" vertical="top" wrapText="1"/>
    </xf>
    <xf numFmtId="0" fontId="4" fillId="0" borderId="56" xfId="0" applyFont="1" applyBorder="1" applyAlignment="1">
      <alignment horizontal="right" vertical="top" wrapText="1"/>
    </xf>
    <xf numFmtId="0" fontId="4" fillId="0" borderId="4" xfId="0" applyFont="1" applyBorder="1" applyAlignment="1">
      <alignment horizontal="right" vertical="top" wrapText="1"/>
    </xf>
    <xf numFmtId="0" fontId="4" fillId="0" borderId="39" xfId="0" applyFont="1" applyBorder="1" applyAlignment="1">
      <alignment horizontal="right" vertical="top" wrapText="1"/>
    </xf>
    <xf numFmtId="0" fontId="4" fillId="0" borderId="13" xfId="2"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8" xfId="0" applyFont="1" applyBorder="1" applyAlignment="1">
      <alignment horizontal="left" vertical="top" wrapText="1"/>
    </xf>
    <xf numFmtId="0" fontId="4" fillId="0" borderId="25" xfId="0" applyFont="1" applyBorder="1" applyAlignment="1">
      <alignment horizontal="left" vertical="top" wrapText="1"/>
    </xf>
    <xf numFmtId="0" fontId="4" fillId="0" borderId="33" xfId="0" applyFont="1" applyBorder="1" applyAlignment="1">
      <alignment horizontal="left" vertical="top" wrapText="1"/>
    </xf>
    <xf numFmtId="0" fontId="4" fillId="0" borderId="55" xfId="0" applyFont="1" applyBorder="1" applyAlignment="1">
      <alignment horizontal="left" vertical="top" wrapText="1"/>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56" xfId="1" applyNumberFormat="1" applyFont="1" applyFill="1" applyBorder="1" applyAlignment="1" applyProtection="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6" xfId="0" applyFont="1" applyBorder="1" applyAlignment="1">
      <alignment horizontal="left" vertical="top"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7" xfId="0" applyFont="1" applyBorder="1" applyAlignment="1">
      <alignment horizontal="left" vertical="top" wrapText="1"/>
    </xf>
    <xf numFmtId="164" fontId="8" fillId="5" borderId="5" xfId="0" applyNumberFormat="1" applyFont="1" applyFill="1" applyBorder="1" applyAlignment="1">
      <alignment horizontal="center" vertical="center"/>
    </xf>
    <xf numFmtId="164" fontId="8" fillId="5" borderId="6" xfId="0" applyNumberFormat="1" applyFont="1" applyFill="1" applyBorder="1" applyAlignment="1">
      <alignment horizontal="center" vertical="center"/>
    </xf>
    <xf numFmtId="164" fontId="8" fillId="5"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6" xfId="0" applyFont="1" applyBorder="1" applyAlignment="1">
      <alignment horizontal="left" vertical="top" wrapText="1"/>
    </xf>
    <xf numFmtId="164" fontId="2" fillId="6"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wrapText="1"/>
    </xf>
    <xf numFmtId="2" fontId="4" fillId="0" borderId="67" xfId="0" applyNumberFormat="1" applyFont="1" applyBorder="1" applyAlignment="1">
      <alignment horizontal="left" vertical="center" wrapText="1"/>
    </xf>
    <xf numFmtId="2" fontId="4" fillId="0" borderId="11" xfId="0" applyNumberFormat="1" applyFont="1" applyBorder="1" applyAlignment="1">
      <alignment horizontal="left" vertical="center" wrapText="1"/>
    </xf>
    <xf numFmtId="2" fontId="4" fillId="0" borderId="10" xfId="0" applyNumberFormat="1" applyFont="1" applyBorder="1" applyAlignment="1">
      <alignment horizontal="left" vertical="center" wrapText="1"/>
    </xf>
    <xf numFmtId="0" fontId="4" fillId="0" borderId="28"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0" borderId="19"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0" fontId="4" fillId="0" borderId="59" xfId="2" applyBorder="1" applyAlignment="1">
      <alignment horizontal="center" vertical="top" wrapText="1"/>
    </xf>
    <xf numFmtId="0" fontId="4" fillId="0" borderId="58" xfId="2" applyBorder="1" applyAlignment="1">
      <alignment horizontal="center" vertical="top" wrapText="1"/>
    </xf>
    <xf numFmtId="0" fontId="4" fillId="0" borderId="17" xfId="2" applyBorder="1" applyAlignment="1">
      <alignment horizontal="center" vertical="top" wrapText="1"/>
    </xf>
    <xf numFmtId="0" fontId="4" fillId="0" borderId="14" xfId="2" applyBorder="1" applyAlignment="1">
      <alignment horizontal="center" vertical="top" wrapText="1"/>
    </xf>
    <xf numFmtId="0" fontId="0" fillId="12" borderId="0" xfId="0" applyFill="1" applyAlignment="1">
      <alignment horizontal="left" vertical="top"/>
    </xf>
  </cellXfs>
  <cellStyles count="5">
    <cellStyle name="Currency" xfId="1" builtinId="4"/>
    <cellStyle name="Heading 3" xfId="3" builtinId="18"/>
    <cellStyle name="Hyperlink" xfId="4" builtinId="8"/>
    <cellStyle name="Normal" xfId="0" builtinId="0"/>
    <cellStyle name="Normal 2" xfId="2" xr:uid="{00000000-0005-0000-0000-000002000000}"/>
  </cellStyles>
  <dxfs count="4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10"/>
  <sheetViews>
    <sheetView showGridLines="0" tabSelected="1" zoomScaleNormal="100" workbookViewId="0">
      <selection activeCell="B1" sqref="B1:G1"/>
    </sheetView>
  </sheetViews>
  <sheetFormatPr defaultColWidth="9.140625" defaultRowHeight="14.25" x14ac:dyDescent="0.25"/>
  <cols>
    <col min="1" max="1" width="2.5703125" style="2" customWidth="1"/>
    <col min="2" max="2" width="14.7109375" style="2" bestFit="1" customWidth="1"/>
    <col min="3" max="3" width="55.85546875" style="2" customWidth="1"/>
    <col min="4" max="4" width="31.7109375" style="2" customWidth="1"/>
    <col min="5" max="5" width="40.42578125" style="2" customWidth="1"/>
    <col min="6" max="6" width="13.5703125" style="2" customWidth="1"/>
    <col min="7" max="7" width="9.42578125" style="2" customWidth="1"/>
    <col min="8" max="16384" width="9.140625" style="2"/>
  </cols>
  <sheetData>
    <row r="1" spans="2:7" s="1" customFormat="1" ht="84" customHeight="1" x14ac:dyDescent="0.25">
      <c r="B1" s="122" t="s">
        <v>267</v>
      </c>
      <c r="C1" s="122"/>
      <c r="D1" s="122"/>
      <c r="E1" s="122"/>
      <c r="F1" s="122"/>
      <c r="G1" s="122"/>
    </row>
    <row r="2" spans="2:7" s="1" customFormat="1" ht="60" customHeight="1" x14ac:dyDescent="0.25">
      <c r="B2" s="122" t="s">
        <v>201</v>
      </c>
      <c r="C2" s="122"/>
      <c r="D2" s="122"/>
      <c r="E2" s="122"/>
      <c r="F2" s="122"/>
      <c r="G2" s="122"/>
    </row>
    <row r="3" spans="2:7" s="7" customFormat="1" ht="55.5" customHeight="1" x14ac:dyDescent="0.25">
      <c r="B3" s="127" t="s">
        <v>145</v>
      </c>
      <c r="C3" s="127"/>
      <c r="D3" s="127"/>
      <c r="E3" s="127"/>
      <c r="F3" s="127"/>
      <c r="G3" s="127"/>
    </row>
    <row r="4" spans="2:7" s="3" customFormat="1" ht="33.75" customHeight="1" thickBot="1" x14ac:dyDescent="0.3">
      <c r="B4" s="123" t="s">
        <v>15</v>
      </c>
      <c r="C4" s="123"/>
      <c r="D4" s="6"/>
      <c r="E4" s="6"/>
      <c r="F4" s="6"/>
      <c r="G4" s="6"/>
    </row>
    <row r="5" spans="2:7" ht="36" customHeight="1" thickBot="1" x14ac:dyDescent="0.3">
      <c r="B5" s="8" t="s">
        <v>131</v>
      </c>
      <c r="C5" s="9" t="s">
        <v>108</v>
      </c>
      <c r="D5" s="9" t="s">
        <v>129</v>
      </c>
      <c r="E5" s="48" t="s">
        <v>180</v>
      </c>
      <c r="F5" s="10" t="s">
        <v>17</v>
      </c>
      <c r="G5" s="10" t="s">
        <v>96</v>
      </c>
    </row>
    <row r="6" spans="2:7" s="4" customFormat="1" ht="26.25" thickBot="1" x14ac:dyDescent="0.3">
      <c r="B6" s="87" t="s">
        <v>178</v>
      </c>
      <c r="C6" s="124" t="s">
        <v>179</v>
      </c>
      <c r="D6" s="125"/>
      <c r="E6" s="125"/>
      <c r="F6" s="125"/>
      <c r="G6" s="126"/>
    </row>
    <row r="7" spans="2:7" ht="18.600000000000001" customHeight="1" thickBot="1" x14ac:dyDescent="0.3">
      <c r="B7" s="88" t="s">
        <v>182</v>
      </c>
      <c r="C7" s="89" t="s">
        <v>183</v>
      </c>
      <c r="D7" s="90" t="s">
        <v>132</v>
      </c>
      <c r="E7" s="91" t="s">
        <v>194</v>
      </c>
      <c r="F7" s="89" t="s">
        <v>181</v>
      </c>
      <c r="G7" s="92"/>
    </row>
    <row r="8" spans="2:7" ht="18.600000000000001" customHeight="1" x14ac:dyDescent="0.25"/>
    <row r="9" spans="2:7" ht="18.600000000000001" customHeight="1" x14ac:dyDescent="0.25"/>
    <row r="10" spans="2:7" ht="18.600000000000001" customHeight="1" x14ac:dyDescent="0.25"/>
  </sheetData>
  <sheetProtection algorithmName="SHA-512" hashValue="j4G/PIjPobp7pVfYEQXSGVEbKznOldghK2+Af8sSNXVSk++l3cA8i+UNdKYCoG20DZq5QOJufHnzVAqDSFyXEw==" saltValue="x/yZkOpRfQPB0smgPXDSUQ==" spinCount="100000" sheet="1" objects="1" scenarios="1"/>
  <mergeCells count="5">
    <mergeCell ref="B1:G1"/>
    <mergeCell ref="B4:C4"/>
    <mergeCell ref="C6:G6"/>
    <mergeCell ref="B2:G2"/>
    <mergeCell ref="B3:G3"/>
  </mergeCells>
  <phoneticPr fontId="20"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tabColor theme="5"/>
  </sheetPr>
  <dimension ref="A1:F128"/>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18" customWidth="1"/>
  </cols>
  <sheetData>
    <row r="1" spans="1:6" s="46" customFormat="1" ht="12.75" x14ac:dyDescent="0.2">
      <c r="A1" s="47" t="s">
        <v>265</v>
      </c>
      <c r="F1" s="116"/>
    </row>
    <row r="2" spans="1:6" ht="15.75" thickBot="1" x14ac:dyDescent="0.3">
      <c r="A2" s="45" t="s">
        <v>201</v>
      </c>
      <c r="B2" s="44"/>
      <c r="C2" s="44"/>
      <c r="D2" s="44"/>
      <c r="E2" s="44"/>
      <c r="F2" s="117"/>
    </row>
    <row r="3" spans="1:6" ht="24" thickBot="1" x14ac:dyDescent="0.3">
      <c r="A3" s="191" t="s">
        <v>189</v>
      </c>
      <c r="B3" s="192"/>
      <c r="C3" s="192"/>
      <c r="D3" s="193"/>
    </row>
    <row r="4" spans="1:6" ht="39.950000000000003" customHeight="1" thickBot="1" x14ac:dyDescent="0.3">
      <c r="A4" s="194" t="s">
        <v>188</v>
      </c>
      <c r="B4" s="195"/>
      <c r="C4" s="195"/>
      <c r="D4" s="196"/>
      <c r="F4" s="119"/>
    </row>
    <row r="5" spans="1:6" ht="15.75" thickBot="1" x14ac:dyDescent="0.3">
      <c r="A5" s="115"/>
      <c r="B5" s="115"/>
      <c r="C5" s="115"/>
      <c r="D5" s="115"/>
      <c r="E5" s="115"/>
      <c r="F5" s="120"/>
    </row>
    <row r="6" spans="1:6" ht="16.5" thickBot="1" x14ac:dyDescent="0.3">
      <c r="A6" s="183" t="s">
        <v>110</v>
      </c>
      <c r="B6" s="184"/>
      <c r="C6" s="184"/>
      <c r="D6" s="185"/>
      <c r="E6" s="34"/>
      <c r="F6" s="95" t="s">
        <v>204</v>
      </c>
    </row>
    <row r="7" spans="1:6" ht="15.75" thickBot="1" x14ac:dyDescent="0.3">
      <c r="A7" s="43" t="s">
        <v>6</v>
      </c>
      <c r="B7" s="42" t="s">
        <v>119</v>
      </c>
      <c r="C7" s="41"/>
      <c r="D7" s="40"/>
      <c r="E7" s="32"/>
      <c r="F7" s="96" t="s">
        <v>153</v>
      </c>
    </row>
    <row r="8" spans="1:6" ht="54" customHeight="1" thickTop="1" thickBot="1" x14ac:dyDescent="0.3">
      <c r="A8" s="39" t="s">
        <v>9</v>
      </c>
      <c r="B8" s="197" t="s">
        <v>111</v>
      </c>
      <c r="C8" s="198"/>
      <c r="D8" s="199"/>
      <c r="E8" s="35"/>
      <c r="F8" s="97" t="s">
        <v>203</v>
      </c>
    </row>
    <row r="9" spans="1:6" ht="38.450000000000003" customHeight="1" thickTop="1" thickBot="1" x14ac:dyDescent="0.3">
      <c r="A9" s="39" t="s">
        <v>176</v>
      </c>
      <c r="B9" s="197" t="s">
        <v>177</v>
      </c>
      <c r="C9" s="198"/>
      <c r="D9" s="199"/>
      <c r="E9" s="35"/>
      <c r="F9" s="98" t="s">
        <v>263</v>
      </c>
    </row>
    <row r="10" spans="1:6" ht="15.75" thickTop="1" x14ac:dyDescent="0.25">
      <c r="A10" s="37" t="s">
        <v>0</v>
      </c>
      <c r="B10" s="188" t="s">
        <v>112</v>
      </c>
      <c r="C10" s="189"/>
      <c r="D10" s="190"/>
      <c r="E10" s="35"/>
      <c r="F10" s="99" t="s">
        <v>204</v>
      </c>
    </row>
    <row r="11" spans="1:6" x14ac:dyDescent="0.25">
      <c r="A11" s="37" t="s">
        <v>1</v>
      </c>
      <c r="B11" s="188" t="s">
        <v>174</v>
      </c>
      <c r="C11" s="189"/>
      <c r="D11" s="190"/>
      <c r="E11" s="35"/>
      <c r="F11" s="99" t="s">
        <v>205</v>
      </c>
    </row>
    <row r="12" spans="1:6" ht="26.25" thickBot="1" x14ac:dyDescent="0.3">
      <c r="A12" s="38" t="s">
        <v>2</v>
      </c>
      <c r="B12" s="171" t="s">
        <v>113</v>
      </c>
      <c r="C12" s="172"/>
      <c r="D12" s="173"/>
      <c r="E12" s="35"/>
      <c r="F12" s="100" t="s">
        <v>206</v>
      </c>
    </row>
    <row r="13" spans="1:6" ht="15.75" thickTop="1" x14ac:dyDescent="0.25">
      <c r="A13" s="37" t="s">
        <v>3</v>
      </c>
      <c r="B13" s="188" t="s">
        <v>114</v>
      </c>
      <c r="C13" s="189"/>
      <c r="D13" s="190"/>
      <c r="E13" s="35"/>
      <c r="F13" s="99" t="s">
        <v>204</v>
      </c>
    </row>
    <row r="14" spans="1:6" x14ac:dyDescent="0.25">
      <c r="A14" s="37" t="s">
        <v>4</v>
      </c>
      <c r="B14" s="188" t="s">
        <v>173</v>
      </c>
      <c r="C14" s="189"/>
      <c r="D14" s="190"/>
      <c r="E14" s="35"/>
      <c r="F14" s="99" t="s">
        <v>205</v>
      </c>
    </row>
    <row r="15" spans="1:6" ht="15.75" thickBot="1" x14ac:dyDescent="0.3">
      <c r="A15" s="36" t="s">
        <v>5</v>
      </c>
      <c r="B15" s="171" t="s">
        <v>115</v>
      </c>
      <c r="C15" s="172"/>
      <c r="D15" s="173"/>
      <c r="E15" s="35"/>
      <c r="F15" s="101" t="s">
        <v>205</v>
      </c>
    </row>
    <row r="16" spans="1:6" ht="27.95" customHeight="1" thickTop="1" x14ac:dyDescent="0.25">
      <c r="A16" s="37" t="s">
        <v>80</v>
      </c>
      <c r="B16" s="180" t="s">
        <v>172</v>
      </c>
      <c r="C16" s="181"/>
      <c r="D16" s="182"/>
      <c r="E16" s="35"/>
      <c r="F16" s="102">
        <v>5000</v>
      </c>
    </row>
    <row r="17" spans="1:6" ht="27.6" customHeight="1" thickBot="1" x14ac:dyDescent="0.3">
      <c r="A17" s="36" t="s">
        <v>38</v>
      </c>
      <c r="B17" s="171" t="s">
        <v>171</v>
      </c>
      <c r="C17" s="172"/>
      <c r="D17" s="173"/>
      <c r="E17" s="35"/>
      <c r="F17" s="101" t="s">
        <v>207</v>
      </c>
    </row>
    <row r="18" spans="1:6" ht="16.5" thickTop="1" thickBot="1" x14ac:dyDescent="0.3">
      <c r="F18" s="103"/>
    </row>
    <row r="19" spans="1:6" ht="16.5" thickBot="1" x14ac:dyDescent="0.3">
      <c r="A19" s="183" t="s">
        <v>109</v>
      </c>
      <c r="B19" s="184"/>
      <c r="C19" s="184"/>
      <c r="D19" s="185"/>
      <c r="E19" s="34"/>
      <c r="F19" s="95" t="s">
        <v>204</v>
      </c>
    </row>
    <row r="20" spans="1:6" ht="15.75" thickBot="1" x14ac:dyDescent="0.3">
      <c r="A20" s="53" t="s">
        <v>6</v>
      </c>
      <c r="B20" s="56" t="s">
        <v>119</v>
      </c>
      <c r="C20" s="33"/>
      <c r="D20" s="57"/>
      <c r="E20" s="32"/>
      <c r="F20" s="104" t="s">
        <v>153</v>
      </c>
    </row>
    <row r="21" spans="1:6" ht="26.1" customHeight="1" x14ac:dyDescent="0.25">
      <c r="A21" s="31" t="s">
        <v>37</v>
      </c>
      <c r="B21" s="174" t="s">
        <v>116</v>
      </c>
      <c r="C21" s="175"/>
      <c r="D21" s="176"/>
      <c r="F21" s="105">
        <f>341594*('PPI Adj'!D6)</f>
        <v>398640.19800000003</v>
      </c>
    </row>
    <row r="22" spans="1:6" ht="26.25" thickBot="1" x14ac:dyDescent="0.3">
      <c r="A22" s="30" t="s">
        <v>36</v>
      </c>
      <c r="B22" s="177" t="s">
        <v>117</v>
      </c>
      <c r="C22" s="178"/>
      <c r="D22" s="179"/>
      <c r="F22" s="106">
        <v>1</v>
      </c>
    </row>
    <row r="23" spans="1:6" ht="15.75" thickBot="1" x14ac:dyDescent="0.3">
      <c r="F23" s="103"/>
    </row>
    <row r="24" spans="1:6" ht="15.95" customHeight="1" thickBot="1" x14ac:dyDescent="0.3">
      <c r="A24" s="144" t="s">
        <v>118</v>
      </c>
      <c r="B24" s="145"/>
      <c r="C24" s="145"/>
      <c r="D24" s="146"/>
      <c r="E24" s="27"/>
      <c r="F24" s="95" t="s">
        <v>204</v>
      </c>
    </row>
    <row r="25" spans="1:6" ht="15" customHeight="1" thickBot="1" x14ac:dyDescent="0.3">
      <c r="A25" s="53" t="s">
        <v>6</v>
      </c>
      <c r="B25" s="54" t="s">
        <v>7</v>
      </c>
      <c r="C25" s="186" t="s">
        <v>119</v>
      </c>
      <c r="D25" s="187"/>
      <c r="E25" s="24"/>
      <c r="F25" s="104" t="s">
        <v>153</v>
      </c>
    </row>
    <row r="26" spans="1:6" ht="79.5" customHeight="1" thickBot="1" x14ac:dyDescent="0.3">
      <c r="A26" s="50" t="s">
        <v>8</v>
      </c>
      <c r="B26" s="52" t="s">
        <v>186</v>
      </c>
      <c r="C26" s="138" t="s">
        <v>95</v>
      </c>
      <c r="D26" s="139"/>
      <c r="E26" s="29"/>
      <c r="F26" s="97">
        <v>30000</v>
      </c>
    </row>
    <row r="27" spans="1:6" x14ac:dyDescent="0.25">
      <c r="A27" s="134" t="s">
        <v>18</v>
      </c>
      <c r="B27" s="136" t="s">
        <v>220</v>
      </c>
      <c r="C27" s="130" t="s">
        <v>59</v>
      </c>
      <c r="D27" s="131"/>
      <c r="E27" s="29"/>
      <c r="F27" s="107">
        <v>12</v>
      </c>
    </row>
    <row r="28" spans="1:6" ht="15" customHeight="1" thickBot="1" x14ac:dyDescent="0.3">
      <c r="A28" s="135"/>
      <c r="B28" s="137"/>
      <c r="C28" s="138" t="s">
        <v>60</v>
      </c>
      <c r="D28" s="139"/>
      <c r="E28" s="29"/>
      <c r="F28" s="108">
        <v>70</v>
      </c>
    </row>
    <row r="29" spans="1:6" ht="15.75" thickBot="1" x14ac:dyDescent="0.3">
      <c r="A29" s="59" t="s">
        <v>97</v>
      </c>
      <c r="B29" s="55" t="s">
        <v>86</v>
      </c>
      <c r="C29" s="132"/>
      <c r="D29" s="133"/>
      <c r="E29" s="93"/>
      <c r="F29" s="97"/>
    </row>
    <row r="30" spans="1:6" ht="14.45" customHeight="1" x14ac:dyDescent="0.25">
      <c r="A30" s="134" t="s">
        <v>54</v>
      </c>
      <c r="B30" s="136"/>
      <c r="C30" s="130" t="s">
        <v>53</v>
      </c>
      <c r="D30" s="131"/>
      <c r="E30" s="29"/>
      <c r="F30" s="107">
        <v>278</v>
      </c>
    </row>
    <row r="31" spans="1:6" ht="14.45" customHeight="1" x14ac:dyDescent="0.25">
      <c r="A31" s="140"/>
      <c r="B31" s="141"/>
      <c r="C31" s="142" t="s">
        <v>52</v>
      </c>
      <c r="D31" s="143"/>
      <c r="E31" s="29"/>
      <c r="F31" s="99">
        <v>474.4</v>
      </c>
    </row>
    <row r="32" spans="1:6" ht="14.45" customHeight="1" x14ac:dyDescent="0.25">
      <c r="A32" s="140"/>
      <c r="B32" s="141"/>
      <c r="C32" s="142" t="s">
        <v>61</v>
      </c>
      <c r="D32" s="143"/>
      <c r="E32" s="29"/>
      <c r="F32" s="99">
        <v>102</v>
      </c>
    </row>
    <row r="33" spans="1:6" ht="14.45" customHeight="1" x14ac:dyDescent="0.25">
      <c r="A33" s="140"/>
      <c r="B33" s="141"/>
      <c r="C33" s="168" t="s">
        <v>62</v>
      </c>
      <c r="D33" s="169"/>
      <c r="E33" s="29"/>
      <c r="F33" s="99">
        <v>78</v>
      </c>
    </row>
    <row r="34" spans="1:6" ht="15" customHeight="1" thickBot="1" x14ac:dyDescent="0.3">
      <c r="A34" s="135"/>
      <c r="B34" s="137"/>
      <c r="C34" s="138" t="s">
        <v>88</v>
      </c>
      <c r="D34" s="139"/>
      <c r="E34" s="29"/>
      <c r="F34" s="108">
        <v>265</v>
      </c>
    </row>
    <row r="35" spans="1:6" ht="15.75" thickBot="1" x14ac:dyDescent="0.3">
      <c r="A35" s="50" t="s">
        <v>170</v>
      </c>
      <c r="B35" s="55" t="s">
        <v>169</v>
      </c>
      <c r="C35" s="132"/>
      <c r="D35" s="133"/>
      <c r="E35" s="93"/>
      <c r="F35" s="97"/>
    </row>
    <row r="36" spans="1:6" ht="14.45" customHeight="1" x14ac:dyDescent="0.25">
      <c r="A36" s="134" t="s">
        <v>11</v>
      </c>
      <c r="B36" s="136"/>
      <c r="C36" s="130" t="s">
        <v>21</v>
      </c>
      <c r="D36" s="131"/>
      <c r="E36" s="29"/>
      <c r="F36" s="107">
        <v>10000</v>
      </c>
    </row>
    <row r="37" spans="1:6" ht="15" customHeight="1" thickBot="1" x14ac:dyDescent="0.3">
      <c r="A37" s="135"/>
      <c r="B37" s="137"/>
      <c r="C37" s="138" t="s">
        <v>19</v>
      </c>
      <c r="D37" s="139"/>
      <c r="E37" s="29"/>
      <c r="F37" s="108">
        <v>10000</v>
      </c>
    </row>
    <row r="38" spans="1:6" ht="14.45" customHeight="1" x14ac:dyDescent="0.25">
      <c r="A38" s="134" t="s">
        <v>16</v>
      </c>
      <c r="B38" s="136"/>
      <c r="C38" s="130" t="s">
        <v>21</v>
      </c>
      <c r="D38" s="131"/>
      <c r="E38" s="29"/>
      <c r="F38" s="107">
        <v>20000</v>
      </c>
    </row>
    <row r="39" spans="1:6" ht="15" customHeight="1" thickBot="1" x14ac:dyDescent="0.3">
      <c r="A39" s="135"/>
      <c r="B39" s="137"/>
      <c r="C39" s="166" t="s">
        <v>20</v>
      </c>
      <c r="D39" s="167"/>
      <c r="E39" s="29"/>
      <c r="F39" s="108">
        <v>20000</v>
      </c>
    </row>
    <row r="40" spans="1:6" ht="15.75" thickBot="1" x14ac:dyDescent="0.3">
      <c r="A40" s="59" t="s">
        <v>47</v>
      </c>
      <c r="B40" s="55" t="s">
        <v>48</v>
      </c>
      <c r="C40" s="132"/>
      <c r="D40" s="133"/>
      <c r="E40" s="93"/>
      <c r="F40" s="97"/>
    </row>
    <row r="41" spans="1:6" ht="14.45" customHeight="1" x14ac:dyDescent="0.25">
      <c r="A41" s="134" t="s">
        <v>165</v>
      </c>
      <c r="B41" s="136" t="s">
        <v>168</v>
      </c>
      <c r="C41" s="130" t="s">
        <v>167</v>
      </c>
      <c r="D41" s="131"/>
      <c r="E41" s="29"/>
      <c r="F41" s="107" t="s">
        <v>208</v>
      </c>
    </row>
    <row r="42" spans="1:6" ht="14.45" customHeight="1" x14ac:dyDescent="0.25">
      <c r="A42" s="140"/>
      <c r="B42" s="141"/>
      <c r="C42" s="142" t="s">
        <v>166</v>
      </c>
      <c r="D42" s="143"/>
      <c r="E42" s="29"/>
      <c r="F42" s="99" t="s">
        <v>209</v>
      </c>
    </row>
    <row r="43" spans="1:6" ht="78" customHeight="1" thickBot="1" x14ac:dyDescent="0.3">
      <c r="A43" s="135"/>
      <c r="B43" s="141"/>
      <c r="C43" s="166"/>
      <c r="D43" s="167"/>
      <c r="E43" s="29"/>
      <c r="F43" s="109"/>
    </row>
    <row r="44" spans="1:6" ht="30.95" customHeight="1" thickBot="1" x14ac:dyDescent="0.3">
      <c r="A44" s="50" t="s">
        <v>165</v>
      </c>
      <c r="B44" s="55" t="s">
        <v>164</v>
      </c>
      <c r="C44" s="132"/>
      <c r="D44" s="133"/>
      <c r="E44" s="93"/>
      <c r="F44" s="97"/>
    </row>
    <row r="45" spans="1:6" ht="15" customHeight="1" thickBot="1" x14ac:dyDescent="0.3">
      <c r="A45" s="134" t="s">
        <v>12</v>
      </c>
      <c r="B45" s="170" t="s">
        <v>103</v>
      </c>
      <c r="C45" s="130" t="s">
        <v>125</v>
      </c>
      <c r="D45" s="131"/>
      <c r="E45" s="29"/>
      <c r="F45" s="107" t="s">
        <v>210</v>
      </c>
    </row>
    <row r="46" spans="1:6" ht="15" customHeight="1" thickBot="1" x14ac:dyDescent="0.3">
      <c r="A46" s="140"/>
      <c r="B46" s="170"/>
      <c r="C46" s="142" t="s">
        <v>126</v>
      </c>
      <c r="D46" s="143"/>
      <c r="E46" s="29"/>
      <c r="F46" s="99">
        <v>6610</v>
      </c>
    </row>
    <row r="47" spans="1:6" ht="15" customHeight="1" thickBot="1" x14ac:dyDescent="0.3">
      <c r="A47" s="140"/>
      <c r="B47" s="170"/>
      <c r="C47" s="142" t="s">
        <v>127</v>
      </c>
      <c r="D47" s="143"/>
      <c r="E47" s="29"/>
      <c r="F47" s="98" t="s">
        <v>211</v>
      </c>
    </row>
    <row r="48" spans="1:6" ht="15" customHeight="1" thickBot="1" x14ac:dyDescent="0.3">
      <c r="A48" s="140"/>
      <c r="B48" s="170"/>
      <c r="C48" s="142" t="s">
        <v>128</v>
      </c>
      <c r="D48" s="143"/>
      <c r="E48" s="29"/>
      <c r="F48" s="99">
        <v>6005</v>
      </c>
    </row>
    <row r="49" spans="1:6" ht="15" customHeight="1" thickBot="1" x14ac:dyDescent="0.3">
      <c r="A49" s="140"/>
      <c r="B49" s="170"/>
      <c r="C49" s="142" t="s">
        <v>89</v>
      </c>
      <c r="D49" s="143"/>
      <c r="E49" s="29"/>
      <c r="F49" s="99" t="s">
        <v>212</v>
      </c>
    </row>
    <row r="50" spans="1:6" ht="15" customHeight="1" thickBot="1" x14ac:dyDescent="0.3">
      <c r="A50" s="140"/>
      <c r="B50" s="170"/>
      <c r="C50" s="142" t="s">
        <v>90</v>
      </c>
      <c r="D50" s="143"/>
      <c r="E50" s="29"/>
      <c r="F50" s="99" t="s">
        <v>213</v>
      </c>
    </row>
    <row r="51" spans="1:6" ht="15" customHeight="1" thickBot="1" x14ac:dyDescent="0.3">
      <c r="A51" s="140"/>
      <c r="B51" s="170"/>
      <c r="C51" s="168" t="s">
        <v>91</v>
      </c>
      <c r="D51" s="169"/>
      <c r="E51" s="29"/>
      <c r="F51" s="99" t="s">
        <v>212</v>
      </c>
    </row>
    <row r="52" spans="1:6" ht="15" customHeight="1" thickBot="1" x14ac:dyDescent="0.3">
      <c r="A52" s="135"/>
      <c r="B52" s="170"/>
      <c r="C52" s="138" t="s">
        <v>92</v>
      </c>
      <c r="D52" s="139"/>
      <c r="E52" s="29"/>
      <c r="F52" s="108" t="s">
        <v>213</v>
      </c>
    </row>
    <row r="53" spans="1:6" ht="14.45" customHeight="1" x14ac:dyDescent="0.25">
      <c r="A53" s="134" t="s">
        <v>10</v>
      </c>
      <c r="B53" s="136" t="s">
        <v>163</v>
      </c>
      <c r="C53" s="130" t="s">
        <v>93</v>
      </c>
      <c r="D53" s="131"/>
      <c r="E53" s="29"/>
      <c r="F53" s="107">
        <v>1</v>
      </c>
    </row>
    <row r="54" spans="1:6" ht="14.45" customHeight="1" x14ac:dyDescent="0.25">
      <c r="A54" s="140"/>
      <c r="B54" s="141"/>
      <c r="C54" s="142" t="s">
        <v>94</v>
      </c>
      <c r="D54" s="143"/>
      <c r="E54" s="29"/>
      <c r="F54" s="99" t="s">
        <v>187</v>
      </c>
    </row>
    <row r="55" spans="1:6" ht="15" customHeight="1" thickBot="1" x14ac:dyDescent="0.3">
      <c r="A55" s="135"/>
      <c r="B55" s="141"/>
      <c r="C55" s="166" t="s">
        <v>63</v>
      </c>
      <c r="D55" s="167"/>
      <c r="E55" s="29"/>
      <c r="F55" s="109" t="s">
        <v>187</v>
      </c>
    </row>
    <row r="56" spans="1:6" ht="78" customHeight="1" thickBot="1" x14ac:dyDescent="0.3">
      <c r="A56" s="49" t="s">
        <v>133</v>
      </c>
      <c r="B56" s="51" t="s">
        <v>134</v>
      </c>
      <c r="C56" s="168" t="s">
        <v>135</v>
      </c>
      <c r="D56" s="169"/>
      <c r="E56" s="29"/>
      <c r="F56" s="107">
        <v>100</v>
      </c>
    </row>
    <row r="57" spans="1:6" ht="52.5" customHeight="1" x14ac:dyDescent="0.25">
      <c r="A57" s="134" t="s">
        <v>22</v>
      </c>
      <c r="B57" s="136" t="s">
        <v>185</v>
      </c>
      <c r="C57" s="130" t="s">
        <v>136</v>
      </c>
      <c r="D57" s="131"/>
      <c r="E57" s="29"/>
      <c r="F57" s="107">
        <v>2</v>
      </c>
    </row>
    <row r="58" spans="1:6" ht="14.45" customHeight="1" x14ac:dyDescent="0.25">
      <c r="A58" s="140"/>
      <c r="B58" s="141"/>
      <c r="C58" s="142" t="s">
        <v>137</v>
      </c>
      <c r="D58" s="143"/>
      <c r="E58" s="29"/>
      <c r="F58" s="99" t="s">
        <v>214</v>
      </c>
    </row>
    <row r="59" spans="1:6" ht="15" customHeight="1" thickBot="1" x14ac:dyDescent="0.3">
      <c r="A59" s="135"/>
      <c r="B59" s="137"/>
      <c r="C59" s="138" t="s">
        <v>138</v>
      </c>
      <c r="D59" s="139"/>
      <c r="E59" s="29"/>
      <c r="F59" s="108" t="s">
        <v>215</v>
      </c>
    </row>
    <row r="60" spans="1:6" ht="15.75" thickBot="1" x14ac:dyDescent="0.3">
      <c r="A60" s="59" t="s">
        <v>39</v>
      </c>
      <c r="B60" s="55" t="s">
        <v>40</v>
      </c>
      <c r="C60" s="132"/>
      <c r="D60" s="133"/>
      <c r="E60" s="93"/>
      <c r="F60" s="110"/>
    </row>
    <row r="61" spans="1:6" ht="28.5" customHeight="1" thickBot="1" x14ac:dyDescent="0.3">
      <c r="A61" s="59" t="s">
        <v>39</v>
      </c>
      <c r="B61" s="55" t="s">
        <v>57</v>
      </c>
      <c r="C61" s="132"/>
      <c r="D61" s="133"/>
      <c r="E61" s="93"/>
      <c r="F61" s="110"/>
    </row>
    <row r="62" spans="1:6" ht="27" customHeight="1" thickBot="1" x14ac:dyDescent="0.3">
      <c r="A62" s="59" t="s">
        <v>39</v>
      </c>
      <c r="B62" s="55" t="s">
        <v>58</v>
      </c>
      <c r="C62" s="132"/>
      <c r="D62" s="133"/>
      <c r="E62" s="93"/>
      <c r="F62" s="110"/>
    </row>
    <row r="63" spans="1:6" ht="30.95" customHeight="1" thickBot="1" x14ac:dyDescent="0.3">
      <c r="A63" s="59" t="s">
        <v>45</v>
      </c>
      <c r="B63" s="55" t="s">
        <v>162</v>
      </c>
      <c r="C63" s="132"/>
      <c r="D63" s="133"/>
      <c r="E63" s="93"/>
      <c r="F63" s="110"/>
    </row>
    <row r="64" spans="1:6" ht="16.5" customHeight="1" thickBot="1" x14ac:dyDescent="0.3">
      <c r="A64" s="59" t="s">
        <v>23</v>
      </c>
      <c r="B64" s="55" t="s">
        <v>161</v>
      </c>
      <c r="C64" s="128" t="s">
        <v>64</v>
      </c>
      <c r="D64" s="129"/>
      <c r="E64" s="29"/>
      <c r="F64" s="97" t="s">
        <v>216</v>
      </c>
    </row>
    <row r="65" spans="1:6" ht="53.45" customHeight="1" thickBot="1" x14ac:dyDescent="0.3">
      <c r="A65" s="50" t="s">
        <v>160</v>
      </c>
      <c r="B65" s="55" t="s">
        <v>159</v>
      </c>
      <c r="C65" s="128"/>
      <c r="D65" s="129"/>
      <c r="E65" s="29"/>
      <c r="F65" s="97" t="s">
        <v>192</v>
      </c>
    </row>
    <row r="66" spans="1:6" ht="42.6" customHeight="1" thickBot="1" x14ac:dyDescent="0.3">
      <c r="A66" s="59" t="s">
        <v>46</v>
      </c>
      <c r="B66" s="55" t="s">
        <v>158</v>
      </c>
      <c r="C66" s="132"/>
      <c r="D66" s="133"/>
      <c r="E66" s="93"/>
      <c r="F66" s="97"/>
    </row>
    <row r="67" spans="1:6" ht="40.5" customHeight="1" thickBot="1" x14ac:dyDescent="0.3">
      <c r="A67" s="59" t="s">
        <v>49</v>
      </c>
      <c r="B67" s="55" t="s">
        <v>65</v>
      </c>
      <c r="C67" s="132"/>
      <c r="D67" s="133"/>
      <c r="E67" s="93"/>
      <c r="F67" s="97"/>
    </row>
    <row r="68" spans="1:6" ht="90" thickBot="1" x14ac:dyDescent="0.3">
      <c r="A68" s="59" t="s">
        <v>24</v>
      </c>
      <c r="B68" s="55" t="s">
        <v>157</v>
      </c>
      <c r="C68" s="132"/>
      <c r="D68" s="133"/>
      <c r="E68" s="93"/>
      <c r="F68" s="97"/>
    </row>
    <row r="69" spans="1:6" ht="54.6" customHeight="1" thickBot="1" x14ac:dyDescent="0.3">
      <c r="A69" s="59" t="s">
        <v>26</v>
      </c>
      <c r="B69" s="55" t="s">
        <v>156</v>
      </c>
      <c r="C69" s="128" t="s">
        <v>25</v>
      </c>
      <c r="D69" s="129"/>
      <c r="E69" s="29"/>
      <c r="F69" s="97" t="s">
        <v>217</v>
      </c>
    </row>
    <row r="70" spans="1:6" ht="30" customHeight="1" thickBot="1" x14ac:dyDescent="0.3">
      <c r="A70" s="59" t="s">
        <v>50</v>
      </c>
      <c r="B70" s="55" t="s">
        <v>74</v>
      </c>
      <c r="C70" s="132"/>
      <c r="D70" s="133"/>
      <c r="E70" s="93"/>
      <c r="F70" s="97"/>
    </row>
    <row r="71" spans="1:6" ht="28.5" customHeight="1" thickBot="1" x14ac:dyDescent="0.3">
      <c r="A71" s="59" t="s">
        <v>27</v>
      </c>
      <c r="B71" s="55" t="s">
        <v>75</v>
      </c>
      <c r="C71" s="128" t="s">
        <v>25</v>
      </c>
      <c r="D71" s="129"/>
      <c r="E71" s="29"/>
      <c r="F71" s="97" t="s">
        <v>218</v>
      </c>
    </row>
    <row r="72" spans="1:6" ht="42.6" customHeight="1" thickBot="1" x14ac:dyDescent="0.3">
      <c r="A72" s="59" t="s">
        <v>51</v>
      </c>
      <c r="B72" s="55" t="s">
        <v>121</v>
      </c>
      <c r="C72" s="132"/>
      <c r="D72" s="133"/>
      <c r="E72" s="93"/>
      <c r="F72" s="97"/>
    </row>
    <row r="73" spans="1:6" ht="28.5" customHeight="1" thickBot="1" x14ac:dyDescent="0.3">
      <c r="A73" s="59" t="s">
        <v>43</v>
      </c>
      <c r="B73" s="55" t="s">
        <v>42</v>
      </c>
      <c r="C73" s="132"/>
      <c r="D73" s="133"/>
      <c r="E73" s="93"/>
      <c r="F73" s="97"/>
    </row>
    <row r="74" spans="1:6" ht="31.5" customHeight="1" thickBot="1" x14ac:dyDescent="0.3">
      <c r="A74" s="59" t="s">
        <v>44</v>
      </c>
      <c r="B74" s="55" t="s">
        <v>81</v>
      </c>
      <c r="C74" s="132" t="s">
        <v>144</v>
      </c>
      <c r="D74" s="133"/>
      <c r="E74" s="93"/>
      <c r="F74" s="97" t="s">
        <v>219</v>
      </c>
    </row>
    <row r="75" spans="1:6" ht="26.25" thickBot="1" x14ac:dyDescent="0.3">
      <c r="A75" s="59" t="s">
        <v>41</v>
      </c>
      <c r="B75" s="55" t="s">
        <v>66</v>
      </c>
      <c r="C75" s="132"/>
      <c r="D75" s="133"/>
      <c r="E75" s="93"/>
      <c r="F75" s="97"/>
    </row>
    <row r="76" spans="1:6" ht="15.75" thickBot="1" x14ac:dyDescent="0.3">
      <c r="F76" s="103"/>
    </row>
    <row r="77" spans="1:6" ht="15.95" customHeight="1" thickBot="1" x14ac:dyDescent="0.3">
      <c r="A77" s="144" t="s">
        <v>122</v>
      </c>
      <c r="B77" s="145"/>
      <c r="C77" s="145"/>
      <c r="D77" s="146"/>
      <c r="E77" s="27"/>
      <c r="F77" s="95" t="s">
        <v>204</v>
      </c>
    </row>
    <row r="78" spans="1:6" ht="15" customHeight="1" thickBot="1" x14ac:dyDescent="0.3">
      <c r="A78" s="163" t="s">
        <v>123</v>
      </c>
      <c r="B78" s="164"/>
      <c r="C78" s="164"/>
      <c r="D78" s="165"/>
      <c r="E78" s="24"/>
      <c r="F78" s="104" t="s">
        <v>153</v>
      </c>
    </row>
    <row r="79" spans="1:6" ht="14.45" customHeight="1" x14ac:dyDescent="0.25">
      <c r="A79" s="157" t="s">
        <v>67</v>
      </c>
      <c r="B79" s="158"/>
      <c r="C79" s="158"/>
      <c r="D79" s="159"/>
      <c r="F79" s="111">
        <f>-0.01*('PPI Adj'!D6)</f>
        <v>-1.167E-2</v>
      </c>
    </row>
    <row r="80" spans="1:6" ht="14.45" customHeight="1" x14ac:dyDescent="0.25">
      <c r="A80" s="151" t="s">
        <v>29</v>
      </c>
      <c r="B80" s="152"/>
      <c r="C80" s="152"/>
      <c r="D80" s="153"/>
      <c r="F80" s="112">
        <f>0.01*('PPI Adj'!D6)</f>
        <v>1.167E-2</v>
      </c>
    </row>
    <row r="81" spans="1:6" x14ac:dyDescent="0.25">
      <c r="A81" s="151" t="s">
        <v>30</v>
      </c>
      <c r="B81" s="152"/>
      <c r="C81" s="152"/>
      <c r="D81" s="153"/>
      <c r="F81" s="112">
        <f>0.01*('PPI Adj'!D6)</f>
        <v>1.167E-2</v>
      </c>
    </row>
    <row r="82" spans="1:6" x14ac:dyDescent="0.25">
      <c r="A82" s="151" t="s">
        <v>31</v>
      </c>
      <c r="B82" s="152"/>
      <c r="C82" s="152"/>
      <c r="D82" s="153"/>
      <c r="F82" s="112">
        <f>0.01*('PPI Adj'!D6)</f>
        <v>1.167E-2</v>
      </c>
    </row>
    <row r="83" spans="1:6" ht="14.45" customHeight="1" x14ac:dyDescent="0.25">
      <c r="A83" s="151" t="s">
        <v>155</v>
      </c>
      <c r="B83" s="152"/>
      <c r="C83" s="152"/>
      <c r="D83" s="153"/>
      <c r="F83" s="112">
        <f>1250*('PPI Adj'!D6)</f>
        <v>1458.75</v>
      </c>
    </row>
    <row r="84" spans="1:6" x14ac:dyDescent="0.25">
      <c r="A84" s="151" t="s">
        <v>154</v>
      </c>
      <c r="B84" s="152"/>
      <c r="C84" s="152"/>
      <c r="D84" s="153"/>
      <c r="F84" s="112">
        <f>0.01*('PPI Adj'!D6)</f>
        <v>1.167E-2</v>
      </c>
    </row>
    <row r="85" spans="1:6" ht="14.45" customHeight="1" x14ac:dyDescent="0.25">
      <c r="A85" s="151" t="s">
        <v>70</v>
      </c>
      <c r="B85" s="152"/>
      <c r="C85" s="152"/>
      <c r="D85" s="153"/>
      <c r="F85" s="112">
        <f>8800*('PPI Adj'!D6)</f>
        <v>10269.6</v>
      </c>
    </row>
    <row r="86" spans="1:6" ht="14.45" customHeight="1" x14ac:dyDescent="0.25">
      <c r="A86" s="151" t="s">
        <v>69</v>
      </c>
      <c r="B86" s="152"/>
      <c r="C86" s="152"/>
      <c r="D86" s="153"/>
      <c r="F86" s="112" t="s">
        <v>130</v>
      </c>
    </row>
    <row r="87" spans="1:6" x14ac:dyDescent="0.25">
      <c r="A87" s="151" t="s">
        <v>13</v>
      </c>
      <c r="B87" s="152"/>
      <c r="C87" s="152"/>
      <c r="D87" s="153"/>
      <c r="F87" s="112">
        <f>9227*('PPI Adj'!D6)</f>
        <v>10767.909</v>
      </c>
    </row>
    <row r="88" spans="1:6" ht="14.45" customHeight="1" x14ac:dyDescent="0.25">
      <c r="A88" s="151" t="s">
        <v>32</v>
      </c>
      <c r="B88" s="152"/>
      <c r="C88" s="152"/>
      <c r="D88" s="153"/>
      <c r="F88" s="112">
        <f>0.01*('PPI Adj'!D6)</f>
        <v>1.167E-2</v>
      </c>
    </row>
    <row r="89" spans="1:6" x14ac:dyDescent="0.25">
      <c r="A89" s="151" t="s">
        <v>33</v>
      </c>
      <c r="B89" s="152"/>
      <c r="C89" s="152"/>
      <c r="D89" s="153"/>
      <c r="F89" s="112">
        <f>0.01*('PPI Adj'!D6)</f>
        <v>1.167E-2</v>
      </c>
    </row>
    <row r="90" spans="1:6" x14ac:dyDescent="0.25">
      <c r="A90" s="151" t="s">
        <v>147</v>
      </c>
      <c r="B90" s="152"/>
      <c r="C90" s="152"/>
      <c r="D90" s="153"/>
      <c r="F90" s="112">
        <f>0.01*('PPI Adj'!D6)</f>
        <v>1.167E-2</v>
      </c>
    </row>
    <row r="91" spans="1:6" x14ac:dyDescent="0.25">
      <c r="A91" s="151" t="s">
        <v>34</v>
      </c>
      <c r="B91" s="152"/>
      <c r="C91" s="152"/>
      <c r="D91" s="153"/>
      <c r="F91" s="112">
        <f>0.01*('PPI Adj'!D6)</f>
        <v>1.167E-2</v>
      </c>
    </row>
    <row r="92" spans="1:6" x14ac:dyDescent="0.25">
      <c r="A92" s="151" t="s">
        <v>35</v>
      </c>
      <c r="B92" s="152"/>
      <c r="C92" s="152"/>
      <c r="D92" s="153"/>
      <c r="F92" s="112">
        <f>0.01*('PPI Adj'!D6)</f>
        <v>1.167E-2</v>
      </c>
    </row>
    <row r="93" spans="1:6" x14ac:dyDescent="0.25">
      <c r="A93" s="151" t="s">
        <v>14</v>
      </c>
      <c r="B93" s="152"/>
      <c r="C93" s="152"/>
      <c r="D93" s="153"/>
      <c r="F93" s="112">
        <f>15000*('PPI Adj'!D6)</f>
        <v>17505</v>
      </c>
    </row>
    <row r="94" spans="1:6" ht="14.45" customHeight="1" x14ac:dyDescent="0.25">
      <c r="A94" s="151" t="s">
        <v>72</v>
      </c>
      <c r="B94" s="152"/>
      <c r="C94" s="152"/>
      <c r="D94" s="153"/>
      <c r="F94" s="112">
        <f>295*('PPI Adj'!D6)</f>
        <v>344.26499999999999</v>
      </c>
    </row>
    <row r="95" spans="1:6" ht="14.45" customHeight="1" x14ac:dyDescent="0.25">
      <c r="A95" s="160" t="s">
        <v>190</v>
      </c>
      <c r="B95" s="161"/>
      <c r="C95" s="161"/>
      <c r="D95" s="162"/>
      <c r="F95" s="113">
        <f>0.01*('PPI Adj'!D6)</f>
        <v>1.167E-2</v>
      </c>
    </row>
    <row r="96" spans="1:6" ht="15" customHeight="1" thickBot="1" x14ac:dyDescent="0.3">
      <c r="A96" s="154" t="s">
        <v>73</v>
      </c>
      <c r="B96" s="155"/>
      <c r="C96" s="155"/>
      <c r="D96" s="156"/>
      <c r="F96" s="114">
        <f>5000*('PPI Adj'!D6)</f>
        <v>5835</v>
      </c>
    </row>
    <row r="97" spans="1:6" ht="15.75" thickBot="1" x14ac:dyDescent="0.3">
      <c r="F97" s="103"/>
    </row>
    <row r="98" spans="1:6" ht="15.95" customHeight="1" thickBot="1" x14ac:dyDescent="0.3">
      <c r="A98" s="144" t="s">
        <v>120</v>
      </c>
      <c r="B98" s="145"/>
      <c r="C98" s="145"/>
      <c r="D98" s="146"/>
      <c r="E98" s="27"/>
      <c r="F98" s="95" t="s">
        <v>204</v>
      </c>
    </row>
    <row r="99" spans="1:6" ht="15" customHeight="1" thickBot="1" x14ac:dyDescent="0.3">
      <c r="A99" s="26" t="s">
        <v>28</v>
      </c>
      <c r="B99" s="25" t="s">
        <v>7</v>
      </c>
      <c r="C99" s="147" t="s">
        <v>119</v>
      </c>
      <c r="D99" s="148"/>
      <c r="E99" s="24"/>
      <c r="F99" s="104" t="s">
        <v>153</v>
      </c>
    </row>
    <row r="100" spans="1:6" ht="41.1" customHeight="1" thickBot="1" x14ac:dyDescent="0.3">
      <c r="A100" s="23" t="s">
        <v>67</v>
      </c>
      <c r="B100" s="58" t="s">
        <v>107</v>
      </c>
      <c r="C100" s="149"/>
      <c r="D100" s="150"/>
      <c r="F100" s="97"/>
    </row>
    <row r="101" spans="1:6" ht="26.25" thickBot="1" x14ac:dyDescent="0.3">
      <c r="A101" s="59" t="s">
        <v>29</v>
      </c>
      <c r="B101" s="55" t="s">
        <v>85</v>
      </c>
      <c r="C101" s="128" t="s">
        <v>25</v>
      </c>
      <c r="D101" s="129"/>
      <c r="F101" s="97" t="s">
        <v>221</v>
      </c>
    </row>
    <row r="102" spans="1:6" ht="53.1" customHeight="1" thickBot="1" x14ac:dyDescent="0.3">
      <c r="A102" s="59" t="s">
        <v>30</v>
      </c>
      <c r="B102" s="55" t="s">
        <v>76</v>
      </c>
      <c r="C102" s="132"/>
      <c r="D102" s="133"/>
      <c r="F102" s="97"/>
    </row>
    <row r="103" spans="1:6" ht="27.95" customHeight="1" thickBot="1" x14ac:dyDescent="0.3">
      <c r="A103" s="59" t="s">
        <v>31</v>
      </c>
      <c r="B103" s="55" t="s">
        <v>68</v>
      </c>
      <c r="C103" s="128" t="s">
        <v>78</v>
      </c>
      <c r="D103" s="129"/>
      <c r="F103" s="97" t="s">
        <v>222</v>
      </c>
    </row>
    <row r="104" spans="1:6" ht="14.45" customHeight="1" x14ac:dyDescent="0.25">
      <c r="A104" s="134" t="s">
        <v>55</v>
      </c>
      <c r="B104" s="136" t="s">
        <v>98</v>
      </c>
      <c r="C104" s="130" t="s">
        <v>149</v>
      </c>
      <c r="D104" s="131"/>
      <c r="F104" s="107" t="s">
        <v>223</v>
      </c>
    </row>
    <row r="105" spans="1:6" ht="14.45" customHeight="1" x14ac:dyDescent="0.25">
      <c r="A105" s="140"/>
      <c r="B105" s="141"/>
      <c r="C105" s="142" t="s">
        <v>148</v>
      </c>
      <c r="D105" s="143"/>
      <c r="F105" s="99" t="s">
        <v>224</v>
      </c>
    </row>
    <row r="106" spans="1:6" ht="14.45" customHeight="1" x14ac:dyDescent="0.25">
      <c r="A106" s="140"/>
      <c r="B106" s="141"/>
      <c r="C106" s="142" t="s">
        <v>91</v>
      </c>
      <c r="D106" s="143"/>
      <c r="F106" s="99" t="s">
        <v>225</v>
      </c>
    </row>
    <row r="107" spans="1:6" ht="24.95" customHeight="1" thickBot="1" x14ac:dyDescent="0.3">
      <c r="A107" s="135"/>
      <c r="B107" s="137"/>
      <c r="C107" s="138" t="s">
        <v>92</v>
      </c>
      <c r="D107" s="139"/>
      <c r="F107" s="108" t="s">
        <v>226</v>
      </c>
    </row>
    <row r="108" spans="1:6" ht="14.45" customHeight="1" x14ac:dyDescent="0.25">
      <c r="A108" s="134" t="s">
        <v>56</v>
      </c>
      <c r="B108" s="136" t="s">
        <v>152</v>
      </c>
      <c r="C108" s="130" t="s">
        <v>151</v>
      </c>
      <c r="D108" s="131"/>
      <c r="F108" s="107" t="s">
        <v>213</v>
      </c>
    </row>
    <row r="109" spans="1:6" ht="14.45" customHeight="1" x14ac:dyDescent="0.25">
      <c r="A109" s="140"/>
      <c r="B109" s="141"/>
      <c r="C109" s="142" t="s">
        <v>150</v>
      </c>
      <c r="D109" s="143"/>
      <c r="F109" s="98" t="s">
        <v>224</v>
      </c>
    </row>
    <row r="110" spans="1:6" ht="14.45" customHeight="1" x14ac:dyDescent="0.25">
      <c r="A110" s="140"/>
      <c r="B110" s="141"/>
      <c r="C110" s="142" t="s">
        <v>149</v>
      </c>
      <c r="D110" s="143"/>
      <c r="F110" s="98" t="s">
        <v>213</v>
      </c>
    </row>
    <row r="111" spans="1:6" ht="14.45" customHeight="1" x14ac:dyDescent="0.25">
      <c r="A111" s="140"/>
      <c r="B111" s="141"/>
      <c r="C111" s="142" t="s">
        <v>148</v>
      </c>
      <c r="D111" s="143"/>
      <c r="F111" s="99" t="s">
        <v>224</v>
      </c>
    </row>
    <row r="112" spans="1:6" ht="14.45" customHeight="1" x14ac:dyDescent="0.25">
      <c r="A112" s="140"/>
      <c r="B112" s="141"/>
      <c r="C112" s="142" t="s">
        <v>89</v>
      </c>
      <c r="D112" s="143"/>
      <c r="F112" s="99" t="s">
        <v>225</v>
      </c>
    </row>
    <row r="113" spans="1:6" ht="14.45" customHeight="1" x14ac:dyDescent="0.25">
      <c r="A113" s="140"/>
      <c r="B113" s="141"/>
      <c r="C113" s="142" t="s">
        <v>90</v>
      </c>
      <c r="D113" s="143"/>
      <c r="F113" s="98" t="s">
        <v>213</v>
      </c>
    </row>
    <row r="114" spans="1:6" ht="14.45" customHeight="1" x14ac:dyDescent="0.25">
      <c r="A114" s="140"/>
      <c r="B114" s="141"/>
      <c r="C114" s="142" t="s">
        <v>91</v>
      </c>
      <c r="D114" s="143"/>
      <c r="F114" s="98" t="s">
        <v>225</v>
      </c>
    </row>
    <row r="115" spans="1:6" ht="15" customHeight="1" thickBot="1" x14ac:dyDescent="0.3">
      <c r="A115" s="135"/>
      <c r="B115" s="137"/>
      <c r="C115" s="138" t="s">
        <v>92</v>
      </c>
      <c r="D115" s="139"/>
      <c r="F115" s="108" t="s">
        <v>213</v>
      </c>
    </row>
    <row r="116" spans="1:6" ht="143.44999999999999" customHeight="1" thickBot="1" x14ac:dyDescent="0.3">
      <c r="A116" s="22" t="s">
        <v>70</v>
      </c>
      <c r="B116" s="21" t="s">
        <v>104</v>
      </c>
      <c r="C116" s="128" t="s">
        <v>82</v>
      </c>
      <c r="D116" s="129"/>
      <c r="F116" s="107" t="s">
        <v>227</v>
      </c>
    </row>
    <row r="117" spans="1:6" ht="168.6" customHeight="1" thickBot="1" x14ac:dyDescent="0.3">
      <c r="A117" s="59" t="s">
        <v>69</v>
      </c>
      <c r="B117" s="94" t="s">
        <v>124</v>
      </c>
      <c r="C117" s="128" t="s">
        <v>82</v>
      </c>
      <c r="D117" s="129"/>
      <c r="F117" s="97" t="s">
        <v>130</v>
      </c>
    </row>
    <row r="118" spans="1:6" ht="29.1" customHeight="1" x14ac:dyDescent="0.25">
      <c r="A118" s="134" t="s">
        <v>13</v>
      </c>
      <c r="B118" s="136" t="s">
        <v>77</v>
      </c>
      <c r="C118" s="130" t="s">
        <v>25</v>
      </c>
      <c r="D118" s="131"/>
      <c r="F118" s="107" t="s">
        <v>228</v>
      </c>
    </row>
    <row r="119" spans="1:6" ht="24.6" customHeight="1" thickBot="1" x14ac:dyDescent="0.3">
      <c r="A119" s="135"/>
      <c r="B119" s="137"/>
      <c r="C119" s="138" t="s">
        <v>87</v>
      </c>
      <c r="D119" s="139"/>
      <c r="F119" s="108" t="s">
        <v>184</v>
      </c>
    </row>
    <row r="120" spans="1:6" ht="66" customHeight="1" thickBot="1" x14ac:dyDescent="0.3">
      <c r="A120" s="59" t="s">
        <v>32</v>
      </c>
      <c r="B120" s="55" t="s">
        <v>99</v>
      </c>
      <c r="C120" s="132"/>
      <c r="D120" s="133"/>
      <c r="F120" s="97" t="s">
        <v>229</v>
      </c>
    </row>
    <row r="121" spans="1:6" ht="40.5" customHeight="1" thickBot="1" x14ac:dyDescent="0.3">
      <c r="A121" s="59" t="s">
        <v>33</v>
      </c>
      <c r="B121" s="55" t="s">
        <v>71</v>
      </c>
      <c r="C121" s="132"/>
      <c r="D121" s="133"/>
      <c r="F121" s="97"/>
    </row>
    <row r="122" spans="1:6" ht="15.75" thickBot="1" x14ac:dyDescent="0.3">
      <c r="A122" s="59" t="s">
        <v>147</v>
      </c>
      <c r="B122" s="55" t="s">
        <v>146</v>
      </c>
      <c r="C122" s="128"/>
      <c r="D122" s="129"/>
      <c r="F122" s="97"/>
    </row>
    <row r="123" spans="1:6" ht="27.95" customHeight="1" thickBot="1" x14ac:dyDescent="0.3">
      <c r="A123" s="59" t="s">
        <v>34</v>
      </c>
      <c r="B123" s="55" t="s">
        <v>84</v>
      </c>
      <c r="C123" s="128" t="s">
        <v>83</v>
      </c>
      <c r="D123" s="129"/>
      <c r="F123" s="97" t="s">
        <v>132</v>
      </c>
    </row>
    <row r="124" spans="1:6" ht="26.25" thickBot="1" x14ac:dyDescent="0.3">
      <c r="A124" s="59" t="s">
        <v>35</v>
      </c>
      <c r="B124" s="55" t="s">
        <v>100</v>
      </c>
      <c r="C124" s="128" t="s">
        <v>79</v>
      </c>
      <c r="D124" s="129"/>
      <c r="F124" s="108" t="s">
        <v>230</v>
      </c>
    </row>
    <row r="125" spans="1:6" ht="54.95" customHeight="1" x14ac:dyDescent="0.25">
      <c r="A125" s="134" t="s">
        <v>14</v>
      </c>
      <c r="B125" s="136" t="s">
        <v>101</v>
      </c>
      <c r="C125" s="130" t="s">
        <v>102</v>
      </c>
      <c r="D125" s="131"/>
      <c r="F125" s="107" t="s">
        <v>231</v>
      </c>
    </row>
    <row r="126" spans="1:6" ht="54.95" customHeight="1" thickBot="1" x14ac:dyDescent="0.3">
      <c r="A126" s="135"/>
      <c r="B126" s="137"/>
      <c r="C126" s="138" t="s">
        <v>193</v>
      </c>
      <c r="D126" s="139"/>
      <c r="F126" s="108" t="s">
        <v>219</v>
      </c>
    </row>
    <row r="127" spans="1:6" ht="66" customHeight="1" thickBot="1" x14ac:dyDescent="0.3">
      <c r="A127" s="59" t="s">
        <v>72</v>
      </c>
      <c r="B127" s="55" t="s">
        <v>105</v>
      </c>
      <c r="C127" s="128" t="s">
        <v>79</v>
      </c>
      <c r="D127" s="129"/>
      <c r="F127" s="97" t="s">
        <v>232</v>
      </c>
    </row>
    <row r="128" spans="1:6" ht="68.45" customHeight="1" thickBot="1" x14ac:dyDescent="0.3">
      <c r="A128" s="59" t="s">
        <v>73</v>
      </c>
      <c r="B128" s="55" t="s">
        <v>106</v>
      </c>
      <c r="C128" s="132"/>
      <c r="D128" s="133"/>
      <c r="F128" s="97"/>
    </row>
  </sheetData>
  <sheetProtection algorithmName="SHA-512" hashValue="6cG8eErjdAwgxAXYjrvUDvYUtFY5hNjFVHNgd118kh23Tb461u21GvZdArnrNznRVk9P/tHYRwxIOP8Z9hWqwg==" saltValue="l/xbACJ2wlrJYAaO+p1pnQ==" spinCount="100000" sheet="1" objects="1" scenarios="1"/>
  <mergeCells count="143">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6:D96"/>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95:D95"/>
    <mergeCell ref="A104:A107"/>
    <mergeCell ref="B104:B107"/>
    <mergeCell ref="C104:D104"/>
    <mergeCell ref="C105:D105"/>
    <mergeCell ref="C106:D106"/>
    <mergeCell ref="C107:D107"/>
    <mergeCell ref="A98:D98"/>
    <mergeCell ref="C99:D99"/>
    <mergeCell ref="C100:D100"/>
    <mergeCell ref="C101:D101"/>
    <mergeCell ref="C102:D102"/>
    <mergeCell ref="C103:D103"/>
    <mergeCell ref="C116:D116"/>
    <mergeCell ref="C117:D117"/>
    <mergeCell ref="A118:A119"/>
    <mergeCell ref="B118:B119"/>
    <mergeCell ref="C118:D118"/>
    <mergeCell ref="C119:D119"/>
    <mergeCell ref="A108:A115"/>
    <mergeCell ref="B108:B115"/>
    <mergeCell ref="C108:D108"/>
    <mergeCell ref="C109:D109"/>
    <mergeCell ref="C110:D110"/>
    <mergeCell ref="C111:D111"/>
    <mergeCell ref="C112:D112"/>
    <mergeCell ref="C113:D113"/>
    <mergeCell ref="C114:D114"/>
    <mergeCell ref="C115:D115"/>
    <mergeCell ref="C124:D124"/>
    <mergeCell ref="C125:D125"/>
    <mergeCell ref="C127:D127"/>
    <mergeCell ref="C128:D128"/>
    <mergeCell ref="C120:D120"/>
    <mergeCell ref="C121:D121"/>
    <mergeCell ref="C122:D122"/>
    <mergeCell ref="C123:D123"/>
    <mergeCell ref="A125:A126"/>
    <mergeCell ref="B125:B126"/>
    <mergeCell ref="C126:D126"/>
  </mergeCells>
  <conditionalFormatting sqref="C56 C62">
    <cfRule type="expression" dxfId="44" priority="34">
      <formula>#REF!="NO"</formula>
    </cfRule>
  </conditionalFormatting>
  <conditionalFormatting sqref="C41:D43">
    <cfRule type="expression" dxfId="43" priority="28">
      <formula>$F$2="NO"</formula>
    </cfRule>
  </conditionalFormatting>
  <conditionalFormatting sqref="C125:D125 C126">
    <cfRule type="expression" dxfId="42" priority="1">
      <formula>$F$2="NO"</formula>
    </cfRule>
  </conditionalFormatting>
  <conditionalFormatting sqref="C127:D128">
    <cfRule type="expression" dxfId="41" priority="10">
      <formula>#REF!="NO"</formula>
    </cfRule>
  </conditionalFormatting>
  <conditionalFormatting sqref="C26:E40">
    <cfRule type="expression" dxfId="40" priority="30">
      <formula>#REF!="NO"</formula>
    </cfRule>
  </conditionalFormatting>
  <conditionalFormatting sqref="C44:E75 F79:F96 C100:D124 F100:F128">
    <cfRule type="expression" dxfId="39" priority="2">
      <formula>#REF!="NO"</formula>
    </cfRule>
  </conditionalFormatting>
  <conditionalFormatting sqref="E41:E43">
    <cfRule type="expression" dxfId="38" priority="29">
      <formula>#REF!="NO"</formula>
    </cfRule>
  </conditionalFormatting>
  <conditionalFormatting sqref="F8:F17">
    <cfRule type="expression" dxfId="37" priority="40">
      <formula>#REF!="NO"</formula>
    </cfRule>
  </conditionalFormatting>
  <conditionalFormatting sqref="F21:F22">
    <cfRule type="expression" dxfId="36" priority="36">
      <formula>#REF!="NO"</formula>
    </cfRule>
  </conditionalFormatting>
  <conditionalFormatting sqref="F26:F75">
    <cfRule type="expression" dxfId="35" priority="15">
      <formula>#REF!="NO"</formula>
    </cfRule>
  </conditionalFormatting>
  <pageMargins left="0.7" right="0.7" top="0.75" bottom="0.75" header="0.3" footer="0.3"/>
  <pageSetup scale="79" orientation="landscape" r:id="rId1"/>
  <rowBreaks count="4" manualBreakCount="4">
    <brk id="28" max="6" man="1"/>
    <brk id="75" max="16383" man="1"/>
    <brk id="103" max="16383" man="1"/>
    <brk id="11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FAE6-F5C2-4DE7-AB83-1867CF57749B}">
  <sheetPr>
    <tabColor theme="4" tint="0.39997558519241921"/>
  </sheetPr>
  <dimension ref="A1:F127"/>
  <sheetViews>
    <sheetView showGridLines="0" zoomScaleNormal="100" zoomScaleSheetLayoutView="100" workbookViewId="0">
      <selection activeCell="I21" sqref="I21"/>
    </sheetView>
  </sheetViews>
  <sheetFormatPr defaultRowHeight="15" x14ac:dyDescent="0.25"/>
  <cols>
    <col min="1" max="1" width="19.140625" customWidth="1"/>
    <col min="2" max="2" width="62.85546875" customWidth="1"/>
    <col min="3" max="3" width="14.7109375" customWidth="1"/>
    <col min="4" max="4" width="22.7109375" customWidth="1"/>
    <col min="5" max="5" width="2.7109375" customWidth="1"/>
    <col min="6" max="6" width="25" customWidth="1"/>
  </cols>
  <sheetData>
    <row r="1" spans="1:6" x14ac:dyDescent="0.25">
      <c r="A1" s="47" t="s">
        <v>262</v>
      </c>
      <c r="B1" s="46"/>
      <c r="C1" s="46"/>
      <c r="D1" s="46"/>
      <c r="E1" s="46"/>
      <c r="F1" s="46"/>
    </row>
    <row r="2" spans="1:6" x14ac:dyDescent="0.25">
      <c r="A2" s="45" t="s">
        <v>201</v>
      </c>
      <c r="B2" s="44"/>
      <c r="C2" s="44"/>
      <c r="D2" s="44"/>
    </row>
    <row r="3" spans="1:6" ht="24" thickBot="1" x14ac:dyDescent="0.3">
      <c r="A3" s="200" t="s">
        <v>233</v>
      </c>
      <c r="B3" s="200"/>
      <c r="C3" s="200"/>
      <c r="D3" s="200"/>
      <c r="E3" s="61"/>
    </row>
    <row r="4" spans="1:6" ht="39.950000000000003" customHeight="1" thickBot="1" x14ac:dyDescent="0.3">
      <c r="A4" s="201" t="s">
        <v>234</v>
      </c>
      <c r="B4" s="201"/>
      <c r="C4" s="201"/>
      <c r="D4" s="201"/>
      <c r="E4" s="60"/>
      <c r="F4" s="85" t="s">
        <v>200</v>
      </c>
    </row>
    <row r="5" spans="1:6" ht="15.75" thickBot="1" x14ac:dyDescent="0.3">
      <c r="A5" s="202"/>
      <c r="B5" s="203"/>
      <c r="C5" s="203"/>
      <c r="D5" s="204"/>
      <c r="E5" s="204"/>
      <c r="F5" s="204"/>
    </row>
    <row r="6" spans="1:6" ht="16.5" thickBot="1" x14ac:dyDescent="0.3">
      <c r="A6" s="183" t="s">
        <v>110</v>
      </c>
      <c r="B6" s="184"/>
      <c r="C6" s="184"/>
      <c r="D6" s="185"/>
      <c r="E6" s="34"/>
      <c r="F6" s="76" t="s">
        <v>204</v>
      </c>
    </row>
    <row r="7" spans="1:6" ht="15.75" thickBot="1" x14ac:dyDescent="0.3">
      <c r="A7" s="43" t="s">
        <v>6</v>
      </c>
      <c r="B7" s="42" t="s">
        <v>119</v>
      </c>
      <c r="C7" s="41"/>
      <c r="D7" s="40"/>
      <c r="E7" s="32"/>
      <c r="F7" s="77" t="s">
        <v>153</v>
      </c>
    </row>
    <row r="8" spans="1:6" ht="27" thickTop="1" thickBot="1" x14ac:dyDescent="0.3">
      <c r="A8" s="39" t="s">
        <v>133</v>
      </c>
      <c r="B8" s="197" t="s">
        <v>111</v>
      </c>
      <c r="C8" s="198"/>
      <c r="D8" s="199"/>
      <c r="E8" s="35"/>
      <c r="F8" s="78" t="s">
        <v>236</v>
      </c>
    </row>
    <row r="9" spans="1:6" ht="29.1" customHeight="1" thickTop="1" thickBot="1" x14ac:dyDescent="0.3">
      <c r="A9" s="39" t="s">
        <v>176</v>
      </c>
      <c r="B9" s="197" t="s">
        <v>177</v>
      </c>
      <c r="C9" s="198"/>
      <c r="D9" s="199"/>
      <c r="E9" s="35"/>
      <c r="F9" s="79" t="s">
        <v>175</v>
      </c>
    </row>
    <row r="10" spans="1:6" ht="15.75" thickTop="1" x14ac:dyDescent="0.25">
      <c r="A10" s="37" t="s">
        <v>0</v>
      </c>
      <c r="B10" s="188" t="s">
        <v>112</v>
      </c>
      <c r="C10" s="189"/>
      <c r="D10" s="190"/>
      <c r="E10" s="35"/>
      <c r="F10" s="70" t="s">
        <v>204</v>
      </c>
    </row>
    <row r="11" spans="1:6" x14ac:dyDescent="0.25">
      <c r="A11" s="37" t="s">
        <v>1</v>
      </c>
      <c r="B11" s="188" t="s">
        <v>174</v>
      </c>
      <c r="C11" s="189"/>
      <c r="D11" s="190"/>
      <c r="E11" s="35"/>
      <c r="F11" s="63" t="s">
        <v>237</v>
      </c>
    </row>
    <row r="12" spans="1:6" ht="13.5" customHeight="1" thickBot="1" x14ac:dyDescent="0.3">
      <c r="A12" s="38" t="s">
        <v>2</v>
      </c>
      <c r="B12" s="171" t="s">
        <v>113</v>
      </c>
      <c r="C12" s="172"/>
      <c r="D12" s="173"/>
      <c r="E12" s="35"/>
      <c r="F12" s="64" t="s">
        <v>187</v>
      </c>
    </row>
    <row r="13" spans="1:6" ht="14.25" customHeight="1" thickTop="1" x14ac:dyDescent="0.25">
      <c r="A13" s="37" t="s">
        <v>3</v>
      </c>
      <c r="B13" s="188" t="s">
        <v>114</v>
      </c>
      <c r="C13" s="189"/>
      <c r="D13" s="190"/>
      <c r="E13" s="35"/>
      <c r="F13" s="63" t="s">
        <v>204</v>
      </c>
    </row>
    <row r="14" spans="1:6" x14ac:dyDescent="0.25">
      <c r="A14" s="37" t="s">
        <v>4</v>
      </c>
      <c r="B14" s="188" t="s">
        <v>173</v>
      </c>
      <c r="C14" s="189"/>
      <c r="D14" s="190"/>
      <c r="E14" s="35"/>
      <c r="F14" s="63" t="s">
        <v>237</v>
      </c>
    </row>
    <row r="15" spans="1:6" ht="15.75" thickBot="1" x14ac:dyDescent="0.3">
      <c r="A15" s="36" t="s">
        <v>5</v>
      </c>
      <c r="B15" s="171" t="s">
        <v>115</v>
      </c>
      <c r="C15" s="172"/>
      <c r="D15" s="173"/>
      <c r="E15" s="35"/>
      <c r="F15" s="65" t="s">
        <v>237</v>
      </c>
    </row>
    <row r="16" spans="1:6" ht="27" customHeight="1" thickTop="1" x14ac:dyDescent="0.25">
      <c r="A16" s="37" t="s">
        <v>80</v>
      </c>
      <c r="B16" s="180" t="s">
        <v>172</v>
      </c>
      <c r="C16" s="181"/>
      <c r="D16" s="182"/>
      <c r="E16" s="35"/>
      <c r="F16" s="66">
        <v>5000</v>
      </c>
    </row>
    <row r="17" spans="1:6" ht="14.45" customHeight="1" thickBot="1" x14ac:dyDescent="0.3">
      <c r="A17" s="36" t="s">
        <v>38</v>
      </c>
      <c r="B17" s="171" t="s">
        <v>171</v>
      </c>
      <c r="C17" s="172"/>
      <c r="D17" s="173"/>
      <c r="E17" s="35"/>
      <c r="F17" s="65" t="s">
        <v>238</v>
      </c>
    </row>
    <row r="18" spans="1:6" ht="16.5" thickTop="1" thickBot="1" x14ac:dyDescent="0.3">
      <c r="F18" s="80"/>
    </row>
    <row r="19" spans="1:6" ht="16.5" thickBot="1" x14ac:dyDescent="0.3">
      <c r="A19" s="183" t="s">
        <v>109</v>
      </c>
      <c r="B19" s="184"/>
      <c r="C19" s="184"/>
      <c r="D19" s="185"/>
      <c r="E19" s="34"/>
      <c r="F19" s="76" t="s">
        <v>204</v>
      </c>
    </row>
    <row r="20" spans="1:6" ht="15.75" thickBot="1" x14ac:dyDescent="0.3">
      <c r="A20" s="53" t="s">
        <v>6</v>
      </c>
      <c r="B20" s="56" t="s">
        <v>119</v>
      </c>
      <c r="C20" s="33"/>
      <c r="D20" s="57"/>
      <c r="E20" s="32"/>
      <c r="F20" s="62" t="s">
        <v>153</v>
      </c>
    </row>
    <row r="21" spans="1:6" ht="26.1" customHeight="1" x14ac:dyDescent="0.25">
      <c r="A21" s="31" t="s">
        <v>37</v>
      </c>
      <c r="B21" s="174" t="s">
        <v>116</v>
      </c>
      <c r="C21" s="175"/>
      <c r="D21" s="176"/>
      <c r="F21" s="81">
        <f>286500*('PPI Adj'!D6)</f>
        <v>334345.5</v>
      </c>
    </row>
    <row r="22" spans="1:6" ht="26.25" thickBot="1" x14ac:dyDescent="0.3">
      <c r="A22" s="30" t="s">
        <v>36</v>
      </c>
      <c r="B22" s="177" t="s">
        <v>117</v>
      </c>
      <c r="C22" s="178"/>
      <c r="D22" s="179"/>
      <c r="F22" s="82">
        <v>1</v>
      </c>
    </row>
    <row r="23" spans="1:6" ht="15.75" thickBot="1" x14ac:dyDescent="0.3">
      <c r="F23" s="80"/>
    </row>
    <row r="24" spans="1:6" ht="15.95" customHeight="1" thickBot="1" x14ac:dyDescent="0.3">
      <c r="A24" s="144" t="s">
        <v>118</v>
      </c>
      <c r="B24" s="145"/>
      <c r="C24" s="145"/>
      <c r="D24" s="146"/>
      <c r="E24" s="27"/>
      <c r="F24" s="76" t="s">
        <v>204</v>
      </c>
    </row>
    <row r="25" spans="1:6" ht="15" customHeight="1" thickBot="1" x14ac:dyDescent="0.3">
      <c r="A25" s="53" t="s">
        <v>6</v>
      </c>
      <c r="B25" s="54" t="s">
        <v>7</v>
      </c>
      <c r="C25" s="186" t="s">
        <v>119</v>
      </c>
      <c r="D25" s="187"/>
      <c r="E25" s="24"/>
      <c r="F25" s="62" t="s">
        <v>153</v>
      </c>
    </row>
    <row r="26" spans="1:6" ht="51.75" thickBot="1" x14ac:dyDescent="0.3">
      <c r="A26" s="50" t="s">
        <v>8</v>
      </c>
      <c r="B26" s="52" t="s">
        <v>196</v>
      </c>
      <c r="C26" s="138" t="s">
        <v>95</v>
      </c>
      <c r="D26" s="139"/>
      <c r="E26" s="29"/>
      <c r="F26" s="67">
        <v>22350</v>
      </c>
    </row>
    <row r="27" spans="1:6" x14ac:dyDescent="0.25">
      <c r="A27" s="134" t="s">
        <v>18</v>
      </c>
      <c r="B27" s="136" t="s">
        <v>235</v>
      </c>
      <c r="C27" s="130" t="s">
        <v>59</v>
      </c>
      <c r="D27" s="131"/>
      <c r="E27" s="29"/>
      <c r="F27" s="68">
        <v>6</v>
      </c>
    </row>
    <row r="28" spans="1:6" ht="15" customHeight="1" thickBot="1" x14ac:dyDescent="0.3">
      <c r="A28" s="135"/>
      <c r="B28" s="137"/>
      <c r="C28" s="138" t="s">
        <v>60</v>
      </c>
      <c r="D28" s="139"/>
      <c r="E28" s="29"/>
      <c r="F28" s="69">
        <v>24</v>
      </c>
    </row>
    <row r="29" spans="1:6" ht="15.75" thickBot="1" x14ac:dyDescent="0.3">
      <c r="A29" s="59" t="s">
        <v>97</v>
      </c>
      <c r="B29" s="55" t="s">
        <v>86</v>
      </c>
      <c r="C29" s="205"/>
      <c r="D29" s="206"/>
      <c r="E29" s="28"/>
      <c r="F29" s="67"/>
    </row>
    <row r="30" spans="1:6" ht="14.45" customHeight="1" x14ac:dyDescent="0.25">
      <c r="A30" s="134" t="s">
        <v>54</v>
      </c>
      <c r="B30" s="136"/>
      <c r="C30" s="130" t="s">
        <v>53</v>
      </c>
      <c r="D30" s="131"/>
      <c r="E30" s="29"/>
      <c r="F30" s="68">
        <v>143</v>
      </c>
    </row>
    <row r="31" spans="1:6" ht="14.45" customHeight="1" x14ac:dyDescent="0.25">
      <c r="A31" s="140"/>
      <c r="B31" s="141"/>
      <c r="C31" s="142" t="s">
        <v>52</v>
      </c>
      <c r="D31" s="143"/>
      <c r="E31" s="29"/>
      <c r="F31" s="63">
        <v>258</v>
      </c>
    </row>
    <row r="32" spans="1:6" ht="14.45" customHeight="1" x14ac:dyDescent="0.25">
      <c r="A32" s="140"/>
      <c r="B32" s="141"/>
      <c r="C32" s="142" t="s">
        <v>61</v>
      </c>
      <c r="D32" s="143"/>
      <c r="E32" s="29"/>
      <c r="F32" s="63">
        <v>96</v>
      </c>
    </row>
    <row r="33" spans="1:6" ht="14.45" customHeight="1" x14ac:dyDescent="0.25">
      <c r="A33" s="140"/>
      <c r="B33" s="141"/>
      <c r="C33" s="168" t="s">
        <v>62</v>
      </c>
      <c r="D33" s="169"/>
      <c r="E33" s="29"/>
      <c r="F33" s="63">
        <v>78</v>
      </c>
    </row>
    <row r="34" spans="1:6" ht="15" customHeight="1" thickBot="1" x14ac:dyDescent="0.3">
      <c r="A34" s="135"/>
      <c r="B34" s="137"/>
      <c r="C34" s="138" t="s">
        <v>88</v>
      </c>
      <c r="D34" s="139"/>
      <c r="E34" s="29"/>
      <c r="F34" s="69" t="s">
        <v>187</v>
      </c>
    </row>
    <row r="35" spans="1:6" ht="14.45" customHeight="1" x14ac:dyDescent="0.25">
      <c r="A35" s="134" t="s">
        <v>11</v>
      </c>
      <c r="B35" s="136"/>
      <c r="C35" s="130" t="s">
        <v>21</v>
      </c>
      <c r="D35" s="131"/>
      <c r="E35" s="29"/>
      <c r="F35" s="68">
        <v>9750</v>
      </c>
    </row>
    <row r="36" spans="1:6" ht="15" customHeight="1" thickBot="1" x14ac:dyDescent="0.3">
      <c r="A36" s="135"/>
      <c r="B36" s="137"/>
      <c r="C36" s="138" t="s">
        <v>19</v>
      </c>
      <c r="D36" s="139"/>
      <c r="E36" s="29"/>
      <c r="F36" s="69">
        <v>9750</v>
      </c>
    </row>
    <row r="37" spans="1:6" ht="14.45" customHeight="1" x14ac:dyDescent="0.25">
      <c r="A37" s="134" t="s">
        <v>16</v>
      </c>
      <c r="B37" s="136"/>
      <c r="C37" s="130" t="s">
        <v>21</v>
      </c>
      <c r="D37" s="131"/>
      <c r="E37" s="29"/>
      <c r="F37" s="68">
        <v>15000</v>
      </c>
    </row>
    <row r="38" spans="1:6" ht="15" customHeight="1" thickBot="1" x14ac:dyDescent="0.3">
      <c r="A38" s="135"/>
      <c r="B38" s="137"/>
      <c r="C38" s="166" t="s">
        <v>20</v>
      </c>
      <c r="D38" s="167"/>
      <c r="E38" s="29"/>
      <c r="F38" s="69">
        <v>15000</v>
      </c>
    </row>
    <row r="39" spans="1:6" ht="15.75" thickBot="1" x14ac:dyDescent="0.3">
      <c r="A39" s="59" t="s">
        <v>47</v>
      </c>
      <c r="B39" s="55" t="s">
        <v>48</v>
      </c>
      <c r="C39" s="205"/>
      <c r="D39" s="206"/>
      <c r="E39" s="28"/>
      <c r="F39" s="67"/>
    </row>
    <row r="40" spans="1:6" ht="14.45" customHeight="1" x14ac:dyDescent="0.25">
      <c r="A40" s="134" t="s">
        <v>165</v>
      </c>
      <c r="B40" s="136" t="s">
        <v>168</v>
      </c>
      <c r="C40" s="130" t="s">
        <v>167</v>
      </c>
      <c r="D40" s="131"/>
      <c r="E40" s="29"/>
      <c r="F40" s="68" t="s">
        <v>187</v>
      </c>
    </row>
    <row r="41" spans="1:6" ht="14.45" customHeight="1" x14ac:dyDescent="0.25">
      <c r="A41" s="140"/>
      <c r="B41" s="141"/>
      <c r="C41" s="142" t="s">
        <v>166</v>
      </c>
      <c r="D41" s="143"/>
      <c r="E41" s="29"/>
      <c r="F41" s="63" t="s">
        <v>187</v>
      </c>
    </row>
    <row r="42" spans="1:6" ht="88.5" customHeight="1" thickBot="1" x14ac:dyDescent="0.3">
      <c r="A42" s="135"/>
      <c r="B42" s="141"/>
      <c r="C42" s="166"/>
      <c r="D42" s="167"/>
      <c r="E42" s="29"/>
      <c r="F42" s="71"/>
    </row>
    <row r="43" spans="1:6" ht="30.95" customHeight="1" thickBot="1" x14ac:dyDescent="0.3">
      <c r="A43" s="50" t="s">
        <v>165</v>
      </c>
      <c r="B43" s="55" t="s">
        <v>164</v>
      </c>
      <c r="C43" s="205"/>
      <c r="D43" s="206"/>
      <c r="E43" s="28"/>
      <c r="F43" s="67"/>
    </row>
    <row r="44" spans="1:6" ht="15" customHeight="1" thickBot="1" x14ac:dyDescent="0.3">
      <c r="A44" s="134" t="s">
        <v>12</v>
      </c>
      <c r="B44" s="170" t="s">
        <v>103</v>
      </c>
      <c r="C44" s="130" t="s">
        <v>125</v>
      </c>
      <c r="D44" s="131"/>
      <c r="E44" s="29"/>
      <c r="F44" s="68" t="s">
        <v>239</v>
      </c>
    </row>
    <row r="45" spans="1:6" ht="15" customHeight="1" thickBot="1" x14ac:dyDescent="0.3">
      <c r="A45" s="140"/>
      <c r="B45" s="170"/>
      <c r="C45" s="142" t="s">
        <v>126</v>
      </c>
      <c r="D45" s="143"/>
      <c r="E45" s="29"/>
      <c r="F45" s="63">
        <v>4940</v>
      </c>
    </row>
    <row r="46" spans="1:6" ht="15" customHeight="1" thickBot="1" x14ac:dyDescent="0.3">
      <c r="A46" s="140"/>
      <c r="B46" s="170"/>
      <c r="C46" s="142" t="s">
        <v>127</v>
      </c>
      <c r="D46" s="143"/>
      <c r="E46" s="29"/>
      <c r="F46" s="70" t="s">
        <v>239</v>
      </c>
    </row>
    <row r="47" spans="1:6" ht="15" customHeight="1" thickBot="1" x14ac:dyDescent="0.3">
      <c r="A47" s="140"/>
      <c r="B47" s="170"/>
      <c r="C47" s="142" t="s">
        <v>128</v>
      </c>
      <c r="D47" s="143"/>
      <c r="E47" s="29"/>
      <c r="F47" s="63">
        <v>4675</v>
      </c>
    </row>
    <row r="48" spans="1:6" ht="15" customHeight="1" thickBot="1" x14ac:dyDescent="0.3">
      <c r="A48" s="140"/>
      <c r="B48" s="170"/>
      <c r="C48" s="142" t="s">
        <v>89</v>
      </c>
      <c r="D48" s="143"/>
      <c r="E48" s="29"/>
      <c r="F48" s="63" t="s">
        <v>240</v>
      </c>
    </row>
    <row r="49" spans="1:6" ht="15" customHeight="1" thickBot="1" x14ac:dyDescent="0.3">
      <c r="A49" s="140"/>
      <c r="B49" s="170"/>
      <c r="C49" s="142" t="s">
        <v>90</v>
      </c>
      <c r="D49" s="143"/>
      <c r="E49" s="29"/>
      <c r="F49" s="63" t="s">
        <v>241</v>
      </c>
    </row>
    <row r="50" spans="1:6" ht="15" customHeight="1" thickBot="1" x14ac:dyDescent="0.3">
      <c r="A50" s="140"/>
      <c r="B50" s="170"/>
      <c r="C50" s="168" t="s">
        <v>91</v>
      </c>
      <c r="D50" s="169"/>
      <c r="E50" s="29"/>
      <c r="F50" s="63" t="s">
        <v>240</v>
      </c>
    </row>
    <row r="51" spans="1:6" ht="15.75" thickBot="1" x14ac:dyDescent="0.3">
      <c r="A51" s="135"/>
      <c r="B51" s="170"/>
      <c r="C51" s="138" t="s">
        <v>92</v>
      </c>
      <c r="D51" s="139"/>
      <c r="E51" s="29"/>
      <c r="F51" s="69" t="s">
        <v>241</v>
      </c>
    </row>
    <row r="52" spans="1:6" x14ac:dyDescent="0.25">
      <c r="A52" s="134" t="s">
        <v>10</v>
      </c>
      <c r="B52" s="136" t="s">
        <v>163</v>
      </c>
      <c r="C52" s="130" t="s">
        <v>93</v>
      </c>
      <c r="D52" s="131"/>
      <c r="E52" s="29"/>
      <c r="F52" s="68">
        <v>1</v>
      </c>
    </row>
    <row r="53" spans="1:6" x14ac:dyDescent="0.25">
      <c r="A53" s="140"/>
      <c r="B53" s="141"/>
      <c r="C53" s="142" t="s">
        <v>94</v>
      </c>
      <c r="D53" s="143"/>
      <c r="E53" s="29"/>
      <c r="F53" s="63" t="s">
        <v>187</v>
      </c>
    </row>
    <row r="54" spans="1:6" ht="15.75" thickBot="1" x14ac:dyDescent="0.3">
      <c r="A54" s="135"/>
      <c r="B54" s="141"/>
      <c r="C54" s="166" t="s">
        <v>63</v>
      </c>
      <c r="D54" s="167"/>
      <c r="E54" s="29"/>
      <c r="F54" s="71" t="s">
        <v>187</v>
      </c>
    </row>
    <row r="55" spans="1:6" ht="39" thickBot="1" x14ac:dyDescent="0.3">
      <c r="A55" s="49" t="s">
        <v>133</v>
      </c>
      <c r="B55" s="51" t="s">
        <v>134</v>
      </c>
      <c r="C55" s="168" t="s">
        <v>135</v>
      </c>
      <c r="D55" s="169"/>
      <c r="E55" s="29"/>
      <c r="F55" s="68">
        <v>75</v>
      </c>
    </row>
    <row r="56" spans="1:6" x14ac:dyDescent="0.25">
      <c r="A56" s="134" t="s">
        <v>22</v>
      </c>
      <c r="B56" s="136"/>
      <c r="C56" s="130" t="s">
        <v>136</v>
      </c>
      <c r="D56" s="131"/>
      <c r="E56" s="29"/>
      <c r="F56" s="68">
        <v>1</v>
      </c>
    </row>
    <row r="57" spans="1:6" ht="14.45" customHeight="1" x14ac:dyDescent="0.25">
      <c r="A57" s="140"/>
      <c r="B57" s="141"/>
      <c r="C57" s="142" t="s">
        <v>137</v>
      </c>
      <c r="D57" s="143"/>
      <c r="E57" s="29"/>
      <c r="F57" s="63" t="s">
        <v>214</v>
      </c>
    </row>
    <row r="58" spans="1:6" ht="15" customHeight="1" thickBot="1" x14ac:dyDescent="0.3">
      <c r="A58" s="135"/>
      <c r="B58" s="137"/>
      <c r="C58" s="138" t="s">
        <v>138</v>
      </c>
      <c r="D58" s="139"/>
      <c r="E58" s="29"/>
      <c r="F58" s="69" t="s">
        <v>242</v>
      </c>
    </row>
    <row r="59" spans="1:6" ht="15.75" thickBot="1" x14ac:dyDescent="0.3">
      <c r="A59" s="59" t="s">
        <v>39</v>
      </c>
      <c r="B59" s="55" t="s">
        <v>40</v>
      </c>
      <c r="C59" s="205"/>
      <c r="D59" s="206"/>
      <c r="E59" s="28"/>
      <c r="F59" s="72"/>
    </row>
    <row r="60" spans="1:6" ht="28.5" customHeight="1" thickBot="1" x14ac:dyDescent="0.3">
      <c r="A60" s="59" t="s">
        <v>39</v>
      </c>
      <c r="B60" s="55" t="s">
        <v>57</v>
      </c>
      <c r="C60" s="205"/>
      <c r="D60" s="206"/>
      <c r="E60" s="28"/>
      <c r="F60" s="72"/>
    </row>
    <row r="61" spans="1:6" ht="27" customHeight="1" thickBot="1" x14ac:dyDescent="0.3">
      <c r="A61" s="59" t="s">
        <v>39</v>
      </c>
      <c r="B61" s="55" t="s">
        <v>58</v>
      </c>
      <c r="C61" s="205"/>
      <c r="D61" s="206"/>
      <c r="E61" s="28"/>
      <c r="F61" s="72"/>
    </row>
    <row r="62" spans="1:6" ht="30.95" customHeight="1" thickBot="1" x14ac:dyDescent="0.3">
      <c r="A62" s="59" t="s">
        <v>45</v>
      </c>
      <c r="B62" s="55" t="s">
        <v>162</v>
      </c>
      <c r="C62" s="205"/>
      <c r="D62" s="206"/>
      <c r="E62" s="28"/>
      <c r="F62" s="72"/>
    </row>
    <row r="63" spans="1:6" ht="27" customHeight="1" thickBot="1" x14ac:dyDescent="0.3">
      <c r="A63" s="59" t="s">
        <v>23</v>
      </c>
      <c r="B63" s="55" t="s">
        <v>161</v>
      </c>
      <c r="C63" s="128" t="s">
        <v>64</v>
      </c>
      <c r="D63" s="129"/>
      <c r="E63" s="29"/>
      <c r="F63" s="67" t="s">
        <v>243</v>
      </c>
    </row>
    <row r="64" spans="1:6" ht="53.45" customHeight="1" thickBot="1" x14ac:dyDescent="0.3">
      <c r="A64" s="50" t="s">
        <v>160</v>
      </c>
      <c r="B64" s="55" t="s">
        <v>159</v>
      </c>
      <c r="C64" s="128"/>
      <c r="D64" s="129"/>
      <c r="E64" s="29"/>
      <c r="F64" s="67"/>
    </row>
    <row r="65" spans="1:6" ht="42.6" customHeight="1" thickBot="1" x14ac:dyDescent="0.3">
      <c r="A65" s="59" t="s">
        <v>46</v>
      </c>
      <c r="B65" s="55" t="s">
        <v>158</v>
      </c>
      <c r="C65" s="205"/>
      <c r="D65" s="206"/>
      <c r="E65" s="28"/>
      <c r="F65" s="67"/>
    </row>
    <row r="66" spans="1:6" ht="40.5" customHeight="1" thickBot="1" x14ac:dyDescent="0.3">
      <c r="A66" s="59" t="s">
        <v>49</v>
      </c>
      <c r="B66" s="55" t="s">
        <v>65</v>
      </c>
      <c r="C66" s="205"/>
      <c r="D66" s="206"/>
      <c r="E66" s="28"/>
      <c r="F66" s="67"/>
    </row>
    <row r="67" spans="1:6" ht="90" thickBot="1" x14ac:dyDescent="0.3">
      <c r="A67" s="59" t="s">
        <v>24</v>
      </c>
      <c r="B67" s="55" t="s">
        <v>157</v>
      </c>
      <c r="C67" s="205"/>
      <c r="D67" s="206"/>
      <c r="E67" s="28"/>
      <c r="F67" s="67"/>
    </row>
    <row r="68" spans="1:6" ht="64.5" thickBot="1" x14ac:dyDescent="0.3">
      <c r="A68" s="59" t="s">
        <v>26</v>
      </c>
      <c r="B68" s="55" t="s">
        <v>156</v>
      </c>
      <c r="C68" s="128" t="s">
        <v>25</v>
      </c>
      <c r="D68" s="129"/>
      <c r="E68" s="29"/>
      <c r="F68" s="67" t="s">
        <v>217</v>
      </c>
    </row>
    <row r="69" spans="1:6" ht="30" customHeight="1" thickBot="1" x14ac:dyDescent="0.3">
      <c r="A69" s="59" t="s">
        <v>50</v>
      </c>
      <c r="B69" s="55" t="s">
        <v>74</v>
      </c>
      <c r="C69" s="205"/>
      <c r="D69" s="206"/>
      <c r="E69" s="28"/>
      <c r="F69" s="67"/>
    </row>
    <row r="70" spans="1:6" ht="39.75" customHeight="1" thickBot="1" x14ac:dyDescent="0.3">
      <c r="A70" s="59" t="s">
        <v>27</v>
      </c>
      <c r="B70" s="55" t="s">
        <v>75</v>
      </c>
      <c r="C70" s="128" t="s">
        <v>25</v>
      </c>
      <c r="D70" s="129"/>
      <c r="E70" s="29"/>
      <c r="F70" s="67" t="s">
        <v>218</v>
      </c>
    </row>
    <row r="71" spans="1:6" ht="42.6" customHeight="1" thickBot="1" x14ac:dyDescent="0.3">
      <c r="A71" s="59" t="s">
        <v>51</v>
      </c>
      <c r="B71" s="55" t="s">
        <v>121</v>
      </c>
      <c r="C71" s="205"/>
      <c r="D71" s="206"/>
      <c r="E71" s="28"/>
      <c r="F71" s="67"/>
    </row>
    <row r="72" spans="1:6" ht="28.5" customHeight="1" thickBot="1" x14ac:dyDescent="0.3">
      <c r="A72" s="59" t="s">
        <v>43</v>
      </c>
      <c r="B72" s="55" t="s">
        <v>42</v>
      </c>
      <c r="C72" s="205"/>
      <c r="D72" s="206"/>
      <c r="E72" s="28"/>
      <c r="F72" s="67"/>
    </row>
    <row r="73" spans="1:6" ht="39.75" customHeight="1" thickBot="1" x14ac:dyDescent="0.3">
      <c r="A73" s="59" t="s">
        <v>44</v>
      </c>
      <c r="B73" s="55" t="s">
        <v>81</v>
      </c>
      <c r="C73" s="205" t="s">
        <v>144</v>
      </c>
      <c r="D73" s="206"/>
      <c r="E73" s="28"/>
      <c r="F73" s="67" t="s">
        <v>219</v>
      </c>
    </row>
    <row r="74" spans="1:6" ht="26.25" thickBot="1" x14ac:dyDescent="0.3">
      <c r="A74" s="59" t="s">
        <v>41</v>
      </c>
      <c r="B74" s="55" t="s">
        <v>66</v>
      </c>
      <c r="C74" s="205"/>
      <c r="D74" s="206"/>
      <c r="E74" s="28"/>
      <c r="F74" s="67"/>
    </row>
    <row r="75" spans="1:6" ht="15.75" thickBot="1" x14ac:dyDescent="0.3">
      <c r="F75" s="80"/>
    </row>
    <row r="76" spans="1:6" ht="15.95" customHeight="1" thickBot="1" x14ac:dyDescent="0.3">
      <c r="A76" s="144" t="s">
        <v>122</v>
      </c>
      <c r="B76" s="145"/>
      <c r="C76" s="145"/>
      <c r="D76" s="146"/>
      <c r="E76" s="27"/>
      <c r="F76" s="76" t="s">
        <v>204</v>
      </c>
    </row>
    <row r="77" spans="1:6" ht="15" customHeight="1" thickBot="1" x14ac:dyDescent="0.3">
      <c r="A77" s="163" t="s">
        <v>123</v>
      </c>
      <c r="B77" s="164"/>
      <c r="C77" s="164"/>
      <c r="D77" s="165"/>
      <c r="E77" s="24"/>
      <c r="F77" s="62" t="s">
        <v>153</v>
      </c>
    </row>
    <row r="78" spans="1:6" ht="14.45" customHeight="1" x14ac:dyDescent="0.25">
      <c r="A78" s="157" t="s">
        <v>67</v>
      </c>
      <c r="B78" s="158"/>
      <c r="C78" s="158"/>
      <c r="D78" s="159"/>
      <c r="F78" s="73">
        <f>-0.01*('PPI Adj'!D6)</f>
        <v>-1.167E-2</v>
      </c>
    </row>
    <row r="79" spans="1:6" ht="14.45" customHeight="1" x14ac:dyDescent="0.25">
      <c r="A79" s="151" t="s">
        <v>29</v>
      </c>
      <c r="B79" s="152"/>
      <c r="C79" s="152"/>
      <c r="D79" s="153"/>
      <c r="F79" s="74">
        <f>0.01*('PPI Adj'!D6)</f>
        <v>1.167E-2</v>
      </c>
    </row>
    <row r="80" spans="1:6" x14ac:dyDescent="0.25">
      <c r="A80" s="151" t="s">
        <v>30</v>
      </c>
      <c r="B80" s="152"/>
      <c r="C80" s="152"/>
      <c r="D80" s="153"/>
      <c r="F80" s="74">
        <f>0.01*('PPI Adj'!D6)</f>
        <v>1.167E-2</v>
      </c>
    </row>
    <row r="81" spans="1:6" x14ac:dyDescent="0.25">
      <c r="A81" s="151" t="s">
        <v>31</v>
      </c>
      <c r="B81" s="152"/>
      <c r="C81" s="152"/>
      <c r="D81" s="153"/>
      <c r="F81" s="74">
        <f>0.01*('PPI Adj'!D6)</f>
        <v>1.167E-2</v>
      </c>
    </row>
    <row r="82" spans="1:6" ht="14.45" customHeight="1" x14ac:dyDescent="0.25">
      <c r="A82" s="151" t="s">
        <v>155</v>
      </c>
      <c r="B82" s="152"/>
      <c r="C82" s="152"/>
      <c r="D82" s="153"/>
      <c r="F82" s="74">
        <f>1250*('PPI Adj'!D6)</f>
        <v>1458.75</v>
      </c>
    </row>
    <row r="83" spans="1:6" x14ac:dyDescent="0.25">
      <c r="A83" s="151" t="s">
        <v>154</v>
      </c>
      <c r="B83" s="152"/>
      <c r="C83" s="152"/>
      <c r="D83" s="153"/>
      <c r="F83" s="74">
        <f>0.01*('PPI Adj'!D6)</f>
        <v>1.167E-2</v>
      </c>
    </row>
    <row r="84" spans="1:6" ht="14.45" customHeight="1" x14ac:dyDescent="0.25">
      <c r="A84" s="151" t="s">
        <v>70</v>
      </c>
      <c r="B84" s="152"/>
      <c r="C84" s="152"/>
      <c r="D84" s="153"/>
      <c r="F84" s="74">
        <f>8800*('PPI Adj'!D6)</f>
        <v>10269.6</v>
      </c>
    </row>
    <row r="85" spans="1:6" ht="14.45" customHeight="1" x14ac:dyDescent="0.25">
      <c r="A85" s="151" t="s">
        <v>69</v>
      </c>
      <c r="B85" s="152"/>
      <c r="C85" s="152"/>
      <c r="D85" s="153"/>
      <c r="F85" s="74" t="s">
        <v>130</v>
      </c>
    </row>
    <row r="86" spans="1:6" x14ac:dyDescent="0.25">
      <c r="A86" s="151" t="s">
        <v>13</v>
      </c>
      <c r="B86" s="152"/>
      <c r="C86" s="152"/>
      <c r="D86" s="153"/>
      <c r="F86" s="74">
        <f>9227*('PPI Adj'!D6)</f>
        <v>10767.909</v>
      </c>
    </row>
    <row r="87" spans="1:6" ht="14.45" customHeight="1" x14ac:dyDescent="0.25">
      <c r="A87" s="151" t="s">
        <v>32</v>
      </c>
      <c r="B87" s="152"/>
      <c r="C87" s="152"/>
      <c r="D87" s="153"/>
      <c r="F87" s="74">
        <f>0.01*('PPI Adj'!D6)</f>
        <v>1.167E-2</v>
      </c>
    </row>
    <row r="88" spans="1:6" x14ac:dyDescent="0.25">
      <c r="A88" s="151" t="s">
        <v>33</v>
      </c>
      <c r="B88" s="152"/>
      <c r="C88" s="152"/>
      <c r="D88" s="153"/>
      <c r="F88" s="74">
        <f>0.01*('PPI Adj'!D6)</f>
        <v>1.167E-2</v>
      </c>
    </row>
    <row r="89" spans="1:6" x14ac:dyDescent="0.25">
      <c r="A89" s="151" t="s">
        <v>147</v>
      </c>
      <c r="B89" s="152"/>
      <c r="C89" s="152"/>
      <c r="D89" s="153"/>
      <c r="F89" s="74">
        <f>0.01*('PPI Adj'!D6)</f>
        <v>1.167E-2</v>
      </c>
    </row>
    <row r="90" spans="1:6" x14ac:dyDescent="0.25">
      <c r="A90" s="151" t="s">
        <v>34</v>
      </c>
      <c r="B90" s="152"/>
      <c r="C90" s="152"/>
      <c r="D90" s="153"/>
      <c r="F90" s="74">
        <f>0.01*('PPI Adj'!D6)</f>
        <v>1.167E-2</v>
      </c>
    </row>
    <row r="91" spans="1:6" x14ac:dyDescent="0.25">
      <c r="A91" s="151" t="s">
        <v>35</v>
      </c>
      <c r="B91" s="152"/>
      <c r="C91" s="152"/>
      <c r="D91" s="153"/>
      <c r="F91" s="74">
        <f>0.01*('PPI Adj'!D6)</f>
        <v>1.167E-2</v>
      </c>
    </row>
    <row r="92" spans="1:6" x14ac:dyDescent="0.25">
      <c r="A92" s="151" t="s">
        <v>14</v>
      </c>
      <c r="B92" s="152"/>
      <c r="C92" s="152"/>
      <c r="D92" s="153"/>
      <c r="F92" s="74">
        <f>15000*('PPI Adj'!D6)</f>
        <v>17505</v>
      </c>
    </row>
    <row r="93" spans="1:6" ht="14.45" customHeight="1" x14ac:dyDescent="0.25">
      <c r="A93" s="151" t="s">
        <v>72</v>
      </c>
      <c r="B93" s="152"/>
      <c r="C93" s="152"/>
      <c r="D93" s="153"/>
      <c r="F93" s="74">
        <f>295*('PPI Adj'!D6)</f>
        <v>344.26499999999999</v>
      </c>
    </row>
    <row r="94" spans="1:6" ht="14.45" customHeight="1" x14ac:dyDescent="0.25">
      <c r="A94" s="160" t="s">
        <v>190</v>
      </c>
      <c r="B94" s="161"/>
      <c r="C94" s="161"/>
      <c r="D94" s="162"/>
      <c r="F94" s="86">
        <f>0.01*('PPI Adj'!D6)</f>
        <v>1.167E-2</v>
      </c>
    </row>
    <row r="95" spans="1:6" ht="15" customHeight="1" thickBot="1" x14ac:dyDescent="0.3">
      <c r="A95" s="154" t="s">
        <v>73</v>
      </c>
      <c r="B95" s="155"/>
      <c r="C95" s="155"/>
      <c r="D95" s="156"/>
      <c r="F95" s="75">
        <f>5000*('PPI Adj'!D6)</f>
        <v>5835</v>
      </c>
    </row>
    <row r="96" spans="1:6" ht="15.75" thickBot="1" x14ac:dyDescent="0.3">
      <c r="F96" s="80"/>
    </row>
    <row r="97" spans="1:6" ht="15.95" customHeight="1" thickBot="1" x14ac:dyDescent="0.3">
      <c r="A97" s="144" t="s">
        <v>120</v>
      </c>
      <c r="B97" s="145"/>
      <c r="C97" s="145"/>
      <c r="D97" s="146"/>
      <c r="E97" s="27"/>
      <c r="F97" s="76" t="s">
        <v>204</v>
      </c>
    </row>
    <row r="98" spans="1:6" ht="15" customHeight="1" thickBot="1" x14ac:dyDescent="0.3">
      <c r="A98" s="26" t="s">
        <v>28</v>
      </c>
      <c r="B98" s="25" t="s">
        <v>7</v>
      </c>
      <c r="C98" s="147" t="s">
        <v>119</v>
      </c>
      <c r="D98" s="148"/>
      <c r="E98" s="24"/>
      <c r="F98" s="62" t="s">
        <v>153</v>
      </c>
    </row>
    <row r="99" spans="1:6" ht="41.1" customHeight="1" thickBot="1" x14ac:dyDescent="0.3">
      <c r="A99" s="23" t="s">
        <v>67</v>
      </c>
      <c r="B99" s="58" t="s">
        <v>107</v>
      </c>
      <c r="C99" s="207"/>
      <c r="D99" s="208"/>
      <c r="F99" s="67"/>
    </row>
    <row r="100" spans="1:6" ht="27.75" customHeight="1" thickBot="1" x14ac:dyDescent="0.3">
      <c r="A100" s="59" t="s">
        <v>29</v>
      </c>
      <c r="B100" s="55" t="s">
        <v>85</v>
      </c>
      <c r="C100" s="128" t="s">
        <v>25</v>
      </c>
      <c r="D100" s="129"/>
      <c r="F100" s="67" t="s">
        <v>221</v>
      </c>
    </row>
    <row r="101" spans="1:6" ht="53.1" customHeight="1" thickBot="1" x14ac:dyDescent="0.3">
      <c r="A101" s="59" t="s">
        <v>30</v>
      </c>
      <c r="B101" s="55" t="s">
        <v>76</v>
      </c>
      <c r="C101" s="205"/>
      <c r="D101" s="206"/>
      <c r="F101" s="67"/>
    </row>
    <row r="102" spans="1:6" ht="27.95" customHeight="1" thickBot="1" x14ac:dyDescent="0.3">
      <c r="A102" s="59" t="s">
        <v>31</v>
      </c>
      <c r="B102" s="55" t="s">
        <v>68</v>
      </c>
      <c r="C102" s="128" t="s">
        <v>78</v>
      </c>
      <c r="D102" s="129"/>
      <c r="F102" s="67" t="s">
        <v>222</v>
      </c>
    </row>
    <row r="103" spans="1:6" ht="25.5" x14ac:dyDescent="0.25">
      <c r="A103" s="134" t="s">
        <v>55</v>
      </c>
      <c r="B103" s="136" t="s">
        <v>98</v>
      </c>
      <c r="C103" s="130" t="s">
        <v>149</v>
      </c>
      <c r="D103" s="131"/>
      <c r="F103" s="68" t="s">
        <v>244</v>
      </c>
    </row>
    <row r="104" spans="1:6" x14ac:dyDescent="0.25">
      <c r="A104" s="140"/>
      <c r="B104" s="141"/>
      <c r="C104" s="142" t="s">
        <v>148</v>
      </c>
      <c r="D104" s="143"/>
      <c r="F104" s="63" t="s">
        <v>245</v>
      </c>
    </row>
    <row r="105" spans="1:6" x14ac:dyDescent="0.25">
      <c r="A105" s="140"/>
      <c r="B105" s="141"/>
      <c r="C105" s="142" t="s">
        <v>91</v>
      </c>
      <c r="D105" s="143"/>
      <c r="F105" s="63" t="s">
        <v>246</v>
      </c>
    </row>
    <row r="106" spans="1:6" ht="26.25" thickBot="1" x14ac:dyDescent="0.3">
      <c r="A106" s="135"/>
      <c r="B106" s="137"/>
      <c r="C106" s="138" t="s">
        <v>92</v>
      </c>
      <c r="D106" s="139"/>
      <c r="F106" s="69" t="s">
        <v>244</v>
      </c>
    </row>
    <row r="107" spans="1:6" x14ac:dyDescent="0.25">
      <c r="A107" s="134" t="s">
        <v>56</v>
      </c>
      <c r="B107" s="136" t="s">
        <v>152</v>
      </c>
      <c r="C107" s="130" t="s">
        <v>151</v>
      </c>
      <c r="D107" s="131"/>
      <c r="F107" s="68" t="s">
        <v>241</v>
      </c>
    </row>
    <row r="108" spans="1:6" x14ac:dyDescent="0.25">
      <c r="A108" s="140"/>
      <c r="B108" s="141"/>
      <c r="C108" s="142" t="s">
        <v>150</v>
      </c>
      <c r="D108" s="143"/>
      <c r="F108" s="70">
        <v>4940</v>
      </c>
    </row>
    <row r="109" spans="1:6" ht="14.45" customHeight="1" x14ac:dyDescent="0.25">
      <c r="A109" s="140"/>
      <c r="B109" s="141"/>
      <c r="C109" s="142" t="s">
        <v>149</v>
      </c>
      <c r="D109" s="143"/>
      <c r="F109" s="70" t="s">
        <v>241</v>
      </c>
    </row>
    <row r="110" spans="1:6" ht="14.45" customHeight="1" x14ac:dyDescent="0.25">
      <c r="A110" s="140"/>
      <c r="B110" s="141"/>
      <c r="C110" s="142" t="s">
        <v>148</v>
      </c>
      <c r="D110" s="143"/>
      <c r="F110" s="63">
        <v>4657</v>
      </c>
    </row>
    <row r="111" spans="1:6" ht="14.45" customHeight="1" x14ac:dyDescent="0.25">
      <c r="A111" s="140"/>
      <c r="B111" s="141"/>
      <c r="C111" s="142" t="s">
        <v>89</v>
      </c>
      <c r="D111" s="143"/>
      <c r="F111" s="63" t="s">
        <v>240</v>
      </c>
    </row>
    <row r="112" spans="1:6" ht="14.45" customHeight="1" x14ac:dyDescent="0.25">
      <c r="A112" s="140"/>
      <c r="B112" s="141"/>
      <c r="C112" s="142" t="s">
        <v>90</v>
      </c>
      <c r="D112" s="143"/>
      <c r="F112" s="70" t="s">
        <v>241</v>
      </c>
    </row>
    <row r="113" spans="1:6" ht="14.45" customHeight="1" x14ac:dyDescent="0.25">
      <c r="A113" s="140"/>
      <c r="B113" s="141"/>
      <c r="C113" s="142" t="s">
        <v>91</v>
      </c>
      <c r="D113" s="143"/>
      <c r="F113" s="70" t="s">
        <v>240</v>
      </c>
    </row>
    <row r="114" spans="1:6" ht="15" customHeight="1" thickBot="1" x14ac:dyDescent="0.3">
      <c r="A114" s="135"/>
      <c r="B114" s="137"/>
      <c r="C114" s="138" t="s">
        <v>92</v>
      </c>
      <c r="D114" s="139"/>
      <c r="F114" s="69" t="s">
        <v>241</v>
      </c>
    </row>
    <row r="115" spans="1:6" ht="143.44999999999999" customHeight="1" thickBot="1" x14ac:dyDescent="0.3">
      <c r="A115" s="22" t="s">
        <v>70</v>
      </c>
      <c r="B115" s="21" t="s">
        <v>104</v>
      </c>
      <c r="C115" s="128" t="s">
        <v>82</v>
      </c>
      <c r="D115" s="129"/>
      <c r="F115" s="68" t="s">
        <v>247</v>
      </c>
    </row>
    <row r="116" spans="1:6" ht="168.6" customHeight="1" thickBot="1" x14ac:dyDescent="0.3">
      <c r="A116" s="59" t="s">
        <v>69</v>
      </c>
      <c r="B116" s="5" t="s">
        <v>124</v>
      </c>
      <c r="C116" s="128" t="s">
        <v>82</v>
      </c>
      <c r="D116" s="129"/>
      <c r="F116" s="67" t="s">
        <v>248</v>
      </c>
    </row>
    <row r="117" spans="1:6" ht="29.1" customHeight="1" x14ac:dyDescent="0.25">
      <c r="A117" s="134" t="s">
        <v>13</v>
      </c>
      <c r="B117" s="136" t="s">
        <v>77</v>
      </c>
      <c r="C117" s="130" t="s">
        <v>25</v>
      </c>
      <c r="D117" s="131"/>
      <c r="F117" s="68" t="s">
        <v>184</v>
      </c>
    </row>
    <row r="118" spans="1:6" ht="26.25" thickBot="1" x14ac:dyDescent="0.3">
      <c r="A118" s="135"/>
      <c r="B118" s="137"/>
      <c r="C118" s="138" t="s">
        <v>87</v>
      </c>
      <c r="D118" s="139"/>
      <c r="F118" s="69" t="s">
        <v>229</v>
      </c>
    </row>
    <row r="119" spans="1:6" ht="66" customHeight="1" thickBot="1" x14ac:dyDescent="0.3">
      <c r="A119" s="59" t="s">
        <v>32</v>
      </c>
      <c r="B119" s="55" t="s">
        <v>99</v>
      </c>
      <c r="C119" s="205"/>
      <c r="D119" s="206"/>
      <c r="F119" s="67" t="s">
        <v>199</v>
      </c>
    </row>
    <row r="120" spans="1:6" ht="40.5" customHeight="1" thickBot="1" x14ac:dyDescent="0.3">
      <c r="A120" s="59" t="s">
        <v>33</v>
      </c>
      <c r="B120" s="55" t="s">
        <v>71</v>
      </c>
      <c r="C120" s="205"/>
      <c r="D120" s="206"/>
      <c r="F120" s="67"/>
    </row>
    <row r="121" spans="1:6" ht="15.75" thickBot="1" x14ac:dyDescent="0.3">
      <c r="A121" s="59" t="s">
        <v>147</v>
      </c>
      <c r="B121" s="55" t="s">
        <v>146</v>
      </c>
      <c r="C121" s="128"/>
      <c r="D121" s="129"/>
      <c r="F121" s="67"/>
    </row>
    <row r="122" spans="1:6" ht="26.25" thickBot="1" x14ac:dyDescent="0.3">
      <c r="A122" s="59" t="s">
        <v>34</v>
      </c>
      <c r="B122" s="55" t="s">
        <v>84</v>
      </c>
      <c r="C122" s="128" t="s">
        <v>83</v>
      </c>
      <c r="D122" s="129"/>
      <c r="F122" s="67" t="s">
        <v>132</v>
      </c>
    </row>
    <row r="123" spans="1:6" ht="26.25" thickBot="1" x14ac:dyDescent="0.3">
      <c r="A123" s="59" t="s">
        <v>35</v>
      </c>
      <c r="B123" s="55" t="s">
        <v>100</v>
      </c>
      <c r="C123" s="128" t="s">
        <v>79</v>
      </c>
      <c r="D123" s="129"/>
      <c r="F123" s="69" t="s">
        <v>230</v>
      </c>
    </row>
    <row r="124" spans="1:6" ht="54.95" customHeight="1" thickBot="1" x14ac:dyDescent="0.3">
      <c r="A124" s="134" t="s">
        <v>14</v>
      </c>
      <c r="B124" s="136" t="s">
        <v>101</v>
      </c>
      <c r="C124" s="128" t="s">
        <v>102</v>
      </c>
      <c r="D124" s="129"/>
      <c r="F124" s="83" t="s">
        <v>249</v>
      </c>
    </row>
    <row r="125" spans="1:6" ht="54.95" customHeight="1" thickBot="1" x14ac:dyDescent="0.3">
      <c r="A125" s="135"/>
      <c r="B125" s="137"/>
      <c r="C125" s="128" t="s">
        <v>193</v>
      </c>
      <c r="D125" s="129"/>
      <c r="F125" s="84" t="s">
        <v>219</v>
      </c>
    </row>
    <row r="126" spans="1:6" ht="66" customHeight="1" thickBot="1" x14ac:dyDescent="0.3">
      <c r="A126" s="59" t="s">
        <v>72</v>
      </c>
      <c r="B126" s="55" t="s">
        <v>105</v>
      </c>
      <c r="C126" s="128" t="s">
        <v>79</v>
      </c>
      <c r="D126" s="129"/>
      <c r="F126" s="67" t="s">
        <v>232</v>
      </c>
    </row>
    <row r="127" spans="1:6" ht="68.45" customHeight="1" thickBot="1" x14ac:dyDescent="0.3">
      <c r="A127" s="59" t="s">
        <v>73</v>
      </c>
      <c r="B127" s="55" t="s">
        <v>106</v>
      </c>
      <c r="C127" s="205"/>
      <c r="D127" s="206"/>
      <c r="F127" s="67"/>
    </row>
  </sheetData>
  <sheetProtection selectLockedCells="1" selectUnlockedCells="1"/>
  <mergeCells count="143">
    <mergeCell ref="C126:D126"/>
    <mergeCell ref="C127:D127"/>
    <mergeCell ref="A95:D95"/>
    <mergeCell ref="C119:D119"/>
    <mergeCell ref="C120:D120"/>
    <mergeCell ref="C121:D121"/>
    <mergeCell ref="C122:D122"/>
    <mergeCell ref="C123:D123"/>
    <mergeCell ref="A124:A125"/>
    <mergeCell ref="B124:B125"/>
    <mergeCell ref="C124:D124"/>
    <mergeCell ref="C125:D125"/>
    <mergeCell ref="C114:D114"/>
    <mergeCell ref="C115:D115"/>
    <mergeCell ref="C116:D116"/>
    <mergeCell ref="A117:A118"/>
    <mergeCell ref="B117:B118"/>
    <mergeCell ref="C117:D117"/>
    <mergeCell ref="C118:D118"/>
    <mergeCell ref="C106:D106"/>
    <mergeCell ref="A107:A114"/>
    <mergeCell ref="B107:B114"/>
    <mergeCell ref="C107:D107"/>
    <mergeCell ref="C108:D108"/>
    <mergeCell ref="C109:D109"/>
    <mergeCell ref="C110:D110"/>
    <mergeCell ref="C111:D111"/>
    <mergeCell ref="C112:D112"/>
    <mergeCell ref="C113:D113"/>
    <mergeCell ref="C98:D98"/>
    <mergeCell ref="C99:D99"/>
    <mergeCell ref="C100:D100"/>
    <mergeCell ref="C101:D101"/>
    <mergeCell ref="C102:D102"/>
    <mergeCell ref="A103:A106"/>
    <mergeCell ref="B103:B106"/>
    <mergeCell ref="C103:D103"/>
    <mergeCell ref="C104:D104"/>
    <mergeCell ref="C105:D105"/>
    <mergeCell ref="A90:D90"/>
    <mergeCell ref="A91:D91"/>
    <mergeCell ref="A92:D92"/>
    <mergeCell ref="A93:D93"/>
    <mergeCell ref="A94:D94"/>
    <mergeCell ref="A97:D97"/>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C29:D29"/>
    <mergeCell ref="A30:A34"/>
    <mergeCell ref="B30:B34"/>
    <mergeCell ref="C30:D30"/>
    <mergeCell ref="C31:D31"/>
    <mergeCell ref="C32:D32"/>
    <mergeCell ref="C33:D33"/>
    <mergeCell ref="C34:D34"/>
    <mergeCell ref="C25:D25"/>
    <mergeCell ref="C26:D26"/>
    <mergeCell ref="A27:A28"/>
    <mergeCell ref="B27:B28"/>
    <mergeCell ref="C27:D27"/>
    <mergeCell ref="C28:D28"/>
    <mergeCell ref="B21:D21"/>
    <mergeCell ref="B22:D22"/>
    <mergeCell ref="A24:D24"/>
    <mergeCell ref="B10:D10"/>
    <mergeCell ref="B11:D11"/>
    <mergeCell ref="B12:D12"/>
    <mergeCell ref="B13:D13"/>
    <mergeCell ref="B14:D14"/>
    <mergeCell ref="B15:D15"/>
    <mergeCell ref="A3:D3"/>
    <mergeCell ref="A4:D4"/>
    <mergeCell ref="A5:F5"/>
    <mergeCell ref="A6:D6"/>
    <mergeCell ref="B8:D8"/>
    <mergeCell ref="B9:D9"/>
    <mergeCell ref="B16:D16"/>
    <mergeCell ref="B17:D17"/>
    <mergeCell ref="A19:D19"/>
  </mergeCells>
  <conditionalFormatting sqref="C55 C61">
    <cfRule type="expression" dxfId="34" priority="32">
      <formula>#REF!="NO"</formula>
    </cfRule>
  </conditionalFormatting>
  <conditionalFormatting sqref="C125">
    <cfRule type="expression" dxfId="33" priority="15">
      <formula>#REF!="NO"</formula>
    </cfRule>
  </conditionalFormatting>
  <conditionalFormatting sqref="C40:D42">
    <cfRule type="expression" dxfId="32" priority="29">
      <formula>$F$2="NO"</formula>
    </cfRule>
  </conditionalFormatting>
  <conditionalFormatting sqref="C126:D127">
    <cfRule type="expression" dxfId="31" priority="16">
      <formula>#REF!="NO"</formula>
    </cfRule>
  </conditionalFormatting>
  <conditionalFormatting sqref="C26:E39">
    <cfRule type="expression" dxfId="30" priority="33">
      <formula>#REF!="NO"</formula>
    </cfRule>
  </conditionalFormatting>
  <conditionalFormatting sqref="C43:E74 C99:D124 F99:F124 F126:F127">
    <cfRule type="expression" dxfId="29" priority="8">
      <formula>#REF!="NO"</formula>
    </cfRule>
  </conditionalFormatting>
  <conditionalFormatting sqref="E40:E42">
    <cfRule type="expression" dxfId="28" priority="30">
      <formula>#REF!="NO"</formula>
    </cfRule>
  </conditionalFormatting>
  <conditionalFormatting sqref="F8">
    <cfRule type="expression" dxfId="27" priority="7">
      <formula>$F$2="NO"</formula>
    </cfRule>
  </conditionalFormatting>
  <conditionalFormatting sqref="F9:F17">
    <cfRule type="expression" dxfId="26" priority="38">
      <formula>#REF!="NO"</formula>
    </cfRule>
  </conditionalFormatting>
  <conditionalFormatting sqref="F21:F22">
    <cfRule type="expression" dxfId="25" priority="34">
      <formula>#REF!="NO"</formula>
    </cfRule>
  </conditionalFormatting>
  <conditionalFormatting sqref="F26:F74">
    <cfRule type="expression" dxfId="24" priority="20">
      <formula>#REF!="NO"</formula>
    </cfRule>
  </conditionalFormatting>
  <conditionalFormatting sqref="F78:F95">
    <cfRule type="expression" dxfId="23" priority="1">
      <formula>#REF!="NO"</formula>
    </cfRule>
  </conditionalFormatting>
  <pageMargins left="0.7" right="0.7" top="0.75" bottom="0.75" header="0.3" footer="0.3"/>
  <pageSetup scale="83" orientation="landscape" r:id="rId1"/>
  <rowBreaks count="3" manualBreakCount="3">
    <brk id="74" max="16383" man="1"/>
    <brk id="102" max="16383" man="1"/>
    <brk id="1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7BBB5-36C1-4A34-9FCE-48BA36CFD1F0}">
  <sheetPr>
    <tabColor theme="4" tint="0.39997558519241921"/>
  </sheetPr>
  <dimension ref="A1:F127"/>
  <sheetViews>
    <sheetView showGridLines="0" zoomScaleNormal="100" zoomScaleSheetLayoutView="100" workbookViewId="0">
      <selection activeCell="I21" sqref="I21"/>
    </sheetView>
  </sheetViews>
  <sheetFormatPr defaultRowHeight="15" x14ac:dyDescent="0.25"/>
  <cols>
    <col min="1" max="1" width="19.140625" customWidth="1"/>
    <col min="2" max="2" width="62.85546875" customWidth="1"/>
    <col min="3" max="3" width="14.7109375" customWidth="1"/>
    <col min="4" max="4" width="22.7109375" customWidth="1"/>
    <col min="5" max="5" width="2.7109375" customWidth="1"/>
    <col min="6" max="6" width="25" customWidth="1"/>
  </cols>
  <sheetData>
    <row r="1" spans="1:6" x14ac:dyDescent="0.25">
      <c r="A1" s="47" t="s">
        <v>262</v>
      </c>
      <c r="B1" s="46"/>
      <c r="C1" s="46"/>
      <c r="D1" s="46"/>
      <c r="E1" s="46"/>
      <c r="F1" s="46"/>
    </row>
    <row r="2" spans="1:6" x14ac:dyDescent="0.25">
      <c r="A2" s="45" t="s">
        <v>201</v>
      </c>
      <c r="B2" s="44"/>
      <c r="C2" s="44"/>
      <c r="D2" s="44"/>
    </row>
    <row r="3" spans="1:6" ht="24" thickBot="1" x14ac:dyDescent="0.3">
      <c r="A3" s="200" t="s">
        <v>198</v>
      </c>
      <c r="B3" s="200"/>
      <c r="C3" s="200"/>
      <c r="D3" s="200"/>
      <c r="E3" s="61"/>
    </row>
    <row r="4" spans="1:6" ht="39.950000000000003" customHeight="1" thickBot="1" x14ac:dyDescent="0.3">
      <c r="A4" s="201" t="s">
        <v>197</v>
      </c>
      <c r="B4" s="201"/>
      <c r="C4" s="201"/>
      <c r="D4" s="201"/>
      <c r="E4" s="60"/>
      <c r="F4" s="85" t="s">
        <v>200</v>
      </c>
    </row>
    <row r="5" spans="1:6" ht="15.75" thickBot="1" x14ac:dyDescent="0.3">
      <c r="A5" s="202"/>
      <c r="B5" s="203"/>
      <c r="C5" s="203"/>
      <c r="D5" s="204"/>
      <c r="E5" s="204"/>
      <c r="F5" s="204"/>
    </row>
    <row r="6" spans="1:6" ht="16.5" thickBot="1" x14ac:dyDescent="0.3">
      <c r="A6" s="183" t="s">
        <v>110</v>
      </c>
      <c r="B6" s="184"/>
      <c r="C6" s="184"/>
      <c r="D6" s="185"/>
      <c r="E6" s="34"/>
      <c r="F6" s="76" t="s">
        <v>204</v>
      </c>
    </row>
    <row r="7" spans="1:6" ht="15.75" thickBot="1" x14ac:dyDescent="0.3">
      <c r="A7" s="43" t="s">
        <v>6</v>
      </c>
      <c r="B7" s="42" t="s">
        <v>119</v>
      </c>
      <c r="C7" s="41"/>
      <c r="D7" s="40"/>
      <c r="E7" s="32"/>
      <c r="F7" s="77" t="s">
        <v>153</v>
      </c>
    </row>
    <row r="8" spans="1:6" ht="27" thickTop="1" thickBot="1" x14ac:dyDescent="0.3">
      <c r="A8" s="39" t="s">
        <v>133</v>
      </c>
      <c r="B8" s="197" t="s">
        <v>111</v>
      </c>
      <c r="C8" s="198"/>
      <c r="D8" s="199"/>
      <c r="E8" s="35"/>
      <c r="F8" s="78" t="s">
        <v>203</v>
      </c>
    </row>
    <row r="9" spans="1:6" ht="29.1" customHeight="1" thickTop="1" thickBot="1" x14ac:dyDescent="0.3">
      <c r="A9" s="39" t="s">
        <v>176</v>
      </c>
      <c r="B9" s="197" t="s">
        <v>177</v>
      </c>
      <c r="C9" s="198"/>
      <c r="D9" s="199"/>
      <c r="E9" s="35"/>
      <c r="F9" s="79" t="s">
        <v>175</v>
      </c>
    </row>
    <row r="10" spans="1:6" ht="15.75" thickTop="1" x14ac:dyDescent="0.25">
      <c r="A10" s="37" t="s">
        <v>0</v>
      </c>
      <c r="B10" s="188" t="s">
        <v>112</v>
      </c>
      <c r="C10" s="189"/>
      <c r="D10" s="190"/>
      <c r="E10" s="35"/>
      <c r="F10" s="70" t="s">
        <v>204</v>
      </c>
    </row>
    <row r="11" spans="1:6" x14ac:dyDescent="0.25">
      <c r="A11" s="37" t="s">
        <v>1</v>
      </c>
      <c r="B11" s="188" t="s">
        <v>174</v>
      </c>
      <c r="C11" s="189"/>
      <c r="D11" s="190"/>
      <c r="E11" s="35"/>
      <c r="F11" s="63" t="s">
        <v>250</v>
      </c>
    </row>
    <row r="12" spans="1:6" ht="26.25" thickBot="1" x14ac:dyDescent="0.3">
      <c r="A12" s="38" t="s">
        <v>2</v>
      </c>
      <c r="B12" s="171" t="s">
        <v>113</v>
      </c>
      <c r="C12" s="172"/>
      <c r="D12" s="173"/>
      <c r="E12" s="35"/>
      <c r="F12" s="64" t="s">
        <v>251</v>
      </c>
    </row>
    <row r="13" spans="1:6" ht="14.25" customHeight="1" thickTop="1" x14ac:dyDescent="0.25">
      <c r="A13" s="37" t="s">
        <v>3</v>
      </c>
      <c r="B13" s="188" t="s">
        <v>114</v>
      </c>
      <c r="C13" s="189"/>
      <c r="D13" s="190"/>
      <c r="E13" s="35"/>
      <c r="F13" s="63" t="s">
        <v>204</v>
      </c>
    </row>
    <row r="14" spans="1:6" x14ac:dyDescent="0.25">
      <c r="A14" s="37" t="s">
        <v>4</v>
      </c>
      <c r="B14" s="188" t="s">
        <v>173</v>
      </c>
      <c r="C14" s="189"/>
      <c r="D14" s="190"/>
      <c r="E14" s="35"/>
      <c r="F14" s="63" t="s">
        <v>250</v>
      </c>
    </row>
    <row r="15" spans="1:6" ht="15.75" thickBot="1" x14ac:dyDescent="0.3">
      <c r="A15" s="36" t="s">
        <v>5</v>
      </c>
      <c r="B15" s="171" t="s">
        <v>115</v>
      </c>
      <c r="C15" s="172"/>
      <c r="D15" s="173"/>
      <c r="E15" s="35"/>
      <c r="F15" s="65" t="s">
        <v>250</v>
      </c>
    </row>
    <row r="16" spans="1:6" ht="14.45" customHeight="1" thickTop="1" x14ac:dyDescent="0.25">
      <c r="A16" s="37" t="s">
        <v>80</v>
      </c>
      <c r="B16" s="180" t="s">
        <v>172</v>
      </c>
      <c r="C16" s="181"/>
      <c r="D16" s="182"/>
      <c r="E16" s="35"/>
      <c r="F16" s="66">
        <v>5000</v>
      </c>
    </row>
    <row r="17" spans="1:6" ht="14.45" customHeight="1" thickBot="1" x14ac:dyDescent="0.3">
      <c r="A17" s="36" t="s">
        <v>38</v>
      </c>
      <c r="B17" s="171" t="s">
        <v>171</v>
      </c>
      <c r="C17" s="172"/>
      <c r="D17" s="173"/>
      <c r="E17" s="35"/>
      <c r="F17" s="65" t="s">
        <v>252</v>
      </c>
    </row>
    <row r="18" spans="1:6" ht="16.5" thickTop="1" thickBot="1" x14ac:dyDescent="0.3">
      <c r="F18" s="80"/>
    </row>
    <row r="19" spans="1:6" ht="16.5" thickBot="1" x14ac:dyDescent="0.3">
      <c r="A19" s="183" t="s">
        <v>109</v>
      </c>
      <c r="B19" s="184"/>
      <c r="C19" s="184"/>
      <c r="D19" s="185"/>
      <c r="E19" s="34"/>
      <c r="F19" s="76" t="s">
        <v>204</v>
      </c>
    </row>
    <row r="20" spans="1:6" ht="15.75" thickBot="1" x14ac:dyDescent="0.3">
      <c r="A20" s="53" t="s">
        <v>6</v>
      </c>
      <c r="B20" s="56" t="s">
        <v>119</v>
      </c>
      <c r="C20" s="33"/>
      <c r="D20" s="57"/>
      <c r="E20" s="32"/>
      <c r="F20" s="62" t="s">
        <v>153</v>
      </c>
    </row>
    <row r="21" spans="1:6" ht="26.1" customHeight="1" x14ac:dyDescent="0.25">
      <c r="A21" s="31" t="s">
        <v>37</v>
      </c>
      <c r="B21" s="174" t="s">
        <v>116</v>
      </c>
      <c r="C21" s="175"/>
      <c r="D21" s="176"/>
      <c r="F21" s="81">
        <f>362386*('PPI Adj'!D6)</f>
        <v>422904.462</v>
      </c>
    </row>
    <row r="22" spans="1:6" ht="26.25" thickBot="1" x14ac:dyDescent="0.3">
      <c r="A22" s="30" t="s">
        <v>36</v>
      </c>
      <c r="B22" s="177" t="s">
        <v>117</v>
      </c>
      <c r="C22" s="178"/>
      <c r="D22" s="179"/>
      <c r="F22" s="82">
        <v>1</v>
      </c>
    </row>
    <row r="23" spans="1:6" ht="15.75" thickBot="1" x14ac:dyDescent="0.3">
      <c r="F23" s="80"/>
    </row>
    <row r="24" spans="1:6" ht="15.95" customHeight="1" thickBot="1" x14ac:dyDescent="0.3">
      <c r="A24" s="144" t="s">
        <v>118</v>
      </c>
      <c r="B24" s="145"/>
      <c r="C24" s="145"/>
      <c r="D24" s="146"/>
      <c r="E24" s="27"/>
      <c r="F24" s="76" t="s">
        <v>204</v>
      </c>
    </row>
    <row r="25" spans="1:6" ht="15" customHeight="1" thickBot="1" x14ac:dyDescent="0.3">
      <c r="A25" s="53" t="s">
        <v>6</v>
      </c>
      <c r="B25" s="54" t="s">
        <v>7</v>
      </c>
      <c r="C25" s="186" t="s">
        <v>119</v>
      </c>
      <c r="D25" s="187"/>
      <c r="E25" s="24"/>
      <c r="F25" s="62" t="s">
        <v>153</v>
      </c>
    </row>
    <row r="26" spans="1:6" ht="51.75" thickBot="1" x14ac:dyDescent="0.3">
      <c r="A26" s="50" t="s">
        <v>8</v>
      </c>
      <c r="B26" s="52" t="s">
        <v>196</v>
      </c>
      <c r="C26" s="138" t="s">
        <v>95</v>
      </c>
      <c r="D26" s="139"/>
      <c r="E26" s="29"/>
      <c r="F26" s="67">
        <v>37000</v>
      </c>
    </row>
    <row r="27" spans="1:6" x14ac:dyDescent="0.25">
      <c r="A27" s="134" t="s">
        <v>18</v>
      </c>
      <c r="B27" s="136" t="s">
        <v>195</v>
      </c>
      <c r="C27" s="130" t="s">
        <v>59</v>
      </c>
      <c r="D27" s="131"/>
      <c r="E27" s="29"/>
      <c r="F27" s="68">
        <v>14</v>
      </c>
    </row>
    <row r="28" spans="1:6" ht="15" customHeight="1" thickBot="1" x14ac:dyDescent="0.3">
      <c r="A28" s="135"/>
      <c r="B28" s="137"/>
      <c r="C28" s="138" t="s">
        <v>60</v>
      </c>
      <c r="D28" s="139"/>
      <c r="E28" s="29"/>
      <c r="F28" s="69">
        <v>77</v>
      </c>
    </row>
    <row r="29" spans="1:6" ht="15.75" thickBot="1" x14ac:dyDescent="0.3">
      <c r="A29" s="59" t="s">
        <v>97</v>
      </c>
      <c r="B29" s="55" t="s">
        <v>86</v>
      </c>
      <c r="C29" s="205"/>
      <c r="D29" s="206"/>
      <c r="E29" s="28"/>
      <c r="F29" s="67"/>
    </row>
    <row r="30" spans="1:6" ht="14.45" customHeight="1" x14ac:dyDescent="0.25">
      <c r="A30" s="134" t="s">
        <v>54</v>
      </c>
      <c r="B30" s="136"/>
      <c r="C30" s="130" t="s">
        <v>53</v>
      </c>
      <c r="D30" s="131"/>
      <c r="E30" s="29"/>
      <c r="F30" s="68">
        <v>252</v>
      </c>
    </row>
    <row r="31" spans="1:6" ht="14.45" customHeight="1" x14ac:dyDescent="0.25">
      <c r="A31" s="140"/>
      <c r="B31" s="141"/>
      <c r="C31" s="142" t="s">
        <v>52</v>
      </c>
      <c r="D31" s="143"/>
      <c r="E31" s="29"/>
      <c r="F31" s="63">
        <v>471</v>
      </c>
    </row>
    <row r="32" spans="1:6" ht="14.45" customHeight="1" x14ac:dyDescent="0.25">
      <c r="A32" s="140"/>
      <c r="B32" s="141"/>
      <c r="C32" s="142" t="s">
        <v>61</v>
      </c>
      <c r="D32" s="143"/>
      <c r="E32" s="29"/>
      <c r="F32" s="63">
        <v>102</v>
      </c>
    </row>
    <row r="33" spans="1:6" ht="14.45" customHeight="1" x14ac:dyDescent="0.25">
      <c r="A33" s="140"/>
      <c r="B33" s="141"/>
      <c r="C33" s="168" t="s">
        <v>62</v>
      </c>
      <c r="D33" s="169"/>
      <c r="E33" s="29"/>
      <c r="F33" s="63">
        <v>78</v>
      </c>
    </row>
    <row r="34" spans="1:6" ht="15" customHeight="1" thickBot="1" x14ac:dyDescent="0.3">
      <c r="A34" s="135"/>
      <c r="B34" s="137"/>
      <c r="C34" s="138" t="s">
        <v>88</v>
      </c>
      <c r="D34" s="139"/>
      <c r="E34" s="29"/>
      <c r="F34" s="69" t="s">
        <v>187</v>
      </c>
    </row>
    <row r="35" spans="1:6" ht="14.45" customHeight="1" x14ac:dyDescent="0.25">
      <c r="A35" s="134" t="s">
        <v>11</v>
      </c>
      <c r="B35" s="136"/>
      <c r="C35" s="130" t="s">
        <v>21</v>
      </c>
      <c r="D35" s="131"/>
      <c r="E35" s="29"/>
      <c r="F35" s="68">
        <v>16000</v>
      </c>
    </row>
    <row r="36" spans="1:6" ht="15" customHeight="1" thickBot="1" x14ac:dyDescent="0.3">
      <c r="A36" s="135"/>
      <c r="B36" s="137"/>
      <c r="C36" s="138" t="s">
        <v>19</v>
      </c>
      <c r="D36" s="139"/>
      <c r="E36" s="29"/>
      <c r="F36" s="69">
        <v>16000</v>
      </c>
    </row>
    <row r="37" spans="1:6" ht="14.45" customHeight="1" x14ac:dyDescent="0.25">
      <c r="A37" s="134" t="s">
        <v>16</v>
      </c>
      <c r="B37" s="136"/>
      <c r="C37" s="130" t="s">
        <v>21</v>
      </c>
      <c r="D37" s="131"/>
      <c r="E37" s="29"/>
      <c r="F37" s="68">
        <v>21000</v>
      </c>
    </row>
    <row r="38" spans="1:6" ht="15" customHeight="1" thickBot="1" x14ac:dyDescent="0.3">
      <c r="A38" s="135"/>
      <c r="B38" s="137"/>
      <c r="C38" s="166" t="s">
        <v>20</v>
      </c>
      <c r="D38" s="167"/>
      <c r="E38" s="29"/>
      <c r="F38" s="69">
        <v>21000</v>
      </c>
    </row>
    <row r="39" spans="1:6" ht="15.75" thickBot="1" x14ac:dyDescent="0.3">
      <c r="A39" s="59" t="s">
        <v>47</v>
      </c>
      <c r="B39" s="55" t="s">
        <v>48</v>
      </c>
      <c r="C39" s="205"/>
      <c r="D39" s="206"/>
      <c r="E39" s="28"/>
      <c r="F39" s="67"/>
    </row>
    <row r="40" spans="1:6" ht="14.45" customHeight="1" x14ac:dyDescent="0.25">
      <c r="A40" s="134" t="s">
        <v>165</v>
      </c>
      <c r="B40" s="136" t="s">
        <v>168</v>
      </c>
      <c r="C40" s="130" t="s">
        <v>167</v>
      </c>
      <c r="D40" s="131"/>
      <c r="E40" s="29"/>
      <c r="F40" s="68" t="s">
        <v>208</v>
      </c>
    </row>
    <row r="41" spans="1:6" ht="14.45" customHeight="1" x14ac:dyDescent="0.25">
      <c r="A41" s="140"/>
      <c r="B41" s="141"/>
      <c r="C41" s="142" t="s">
        <v>166</v>
      </c>
      <c r="D41" s="143"/>
      <c r="E41" s="29"/>
      <c r="F41" s="63" t="s">
        <v>253</v>
      </c>
    </row>
    <row r="42" spans="1:6" ht="88.5" customHeight="1" thickBot="1" x14ac:dyDescent="0.3">
      <c r="A42" s="135"/>
      <c r="B42" s="141"/>
      <c r="C42" s="166"/>
      <c r="D42" s="167"/>
      <c r="E42" s="29"/>
      <c r="F42" s="71"/>
    </row>
    <row r="43" spans="1:6" ht="30.95" customHeight="1" thickBot="1" x14ac:dyDescent="0.3">
      <c r="A43" s="50" t="s">
        <v>165</v>
      </c>
      <c r="B43" s="55" t="s">
        <v>164</v>
      </c>
      <c r="C43" s="205"/>
      <c r="D43" s="206"/>
      <c r="E43" s="28"/>
      <c r="F43" s="67"/>
    </row>
    <row r="44" spans="1:6" ht="15" customHeight="1" thickBot="1" x14ac:dyDescent="0.3">
      <c r="A44" s="134" t="s">
        <v>12</v>
      </c>
      <c r="B44" s="170" t="s">
        <v>103</v>
      </c>
      <c r="C44" s="130" t="s">
        <v>125</v>
      </c>
      <c r="D44" s="131"/>
      <c r="E44" s="29"/>
      <c r="F44" s="68" t="s">
        <v>254</v>
      </c>
    </row>
    <row r="45" spans="1:6" ht="15" customHeight="1" thickBot="1" x14ac:dyDescent="0.3">
      <c r="A45" s="140"/>
      <c r="B45" s="170"/>
      <c r="C45" s="142" t="s">
        <v>126</v>
      </c>
      <c r="D45" s="143"/>
      <c r="E45" s="29"/>
      <c r="F45" s="63">
        <v>9090</v>
      </c>
    </row>
    <row r="46" spans="1:6" ht="15" customHeight="1" thickBot="1" x14ac:dyDescent="0.3">
      <c r="A46" s="140"/>
      <c r="B46" s="170"/>
      <c r="C46" s="142" t="s">
        <v>127</v>
      </c>
      <c r="D46" s="143"/>
      <c r="E46" s="29"/>
      <c r="F46" s="70" t="s">
        <v>255</v>
      </c>
    </row>
    <row r="47" spans="1:6" ht="15" customHeight="1" thickBot="1" x14ac:dyDescent="0.3">
      <c r="A47" s="140"/>
      <c r="B47" s="170"/>
      <c r="C47" s="142" t="s">
        <v>128</v>
      </c>
      <c r="D47" s="143"/>
      <c r="E47" s="29"/>
      <c r="F47" s="63">
        <v>8270</v>
      </c>
    </row>
    <row r="48" spans="1:6" ht="15" customHeight="1" thickBot="1" x14ac:dyDescent="0.3">
      <c r="A48" s="140"/>
      <c r="B48" s="170"/>
      <c r="C48" s="142" t="s">
        <v>89</v>
      </c>
      <c r="D48" s="143"/>
      <c r="E48" s="29"/>
      <c r="F48" s="63" t="s">
        <v>256</v>
      </c>
    </row>
    <row r="49" spans="1:6" ht="15" customHeight="1" thickBot="1" x14ac:dyDescent="0.3">
      <c r="A49" s="140"/>
      <c r="B49" s="170"/>
      <c r="C49" s="142" t="s">
        <v>90</v>
      </c>
      <c r="D49" s="143"/>
      <c r="E49" s="29"/>
      <c r="F49" s="63" t="s">
        <v>257</v>
      </c>
    </row>
    <row r="50" spans="1:6" ht="15" customHeight="1" thickBot="1" x14ac:dyDescent="0.3">
      <c r="A50" s="140"/>
      <c r="B50" s="170"/>
      <c r="C50" s="168" t="s">
        <v>91</v>
      </c>
      <c r="D50" s="169"/>
      <c r="E50" s="29"/>
      <c r="F50" s="63" t="s">
        <v>256</v>
      </c>
    </row>
    <row r="51" spans="1:6" ht="15.75" thickBot="1" x14ac:dyDescent="0.3">
      <c r="A51" s="135"/>
      <c r="B51" s="170"/>
      <c r="C51" s="138" t="s">
        <v>92</v>
      </c>
      <c r="D51" s="139"/>
      <c r="E51" s="29"/>
      <c r="F51" s="69" t="s">
        <v>257</v>
      </c>
    </row>
    <row r="52" spans="1:6" x14ac:dyDescent="0.25">
      <c r="A52" s="134" t="s">
        <v>10</v>
      </c>
      <c r="B52" s="136" t="s">
        <v>163</v>
      </c>
      <c r="C52" s="130" t="s">
        <v>93</v>
      </c>
      <c r="D52" s="131"/>
      <c r="E52" s="29"/>
      <c r="F52" s="68">
        <v>1</v>
      </c>
    </row>
    <row r="53" spans="1:6" x14ac:dyDescent="0.25">
      <c r="A53" s="140"/>
      <c r="B53" s="141"/>
      <c r="C53" s="142" t="s">
        <v>94</v>
      </c>
      <c r="D53" s="143"/>
      <c r="E53" s="29"/>
      <c r="F53" s="63" t="s">
        <v>187</v>
      </c>
    </row>
    <row r="54" spans="1:6" ht="15.75" thickBot="1" x14ac:dyDescent="0.3">
      <c r="A54" s="135"/>
      <c r="B54" s="141"/>
      <c r="C54" s="166" t="s">
        <v>63</v>
      </c>
      <c r="D54" s="167"/>
      <c r="E54" s="29"/>
      <c r="F54" s="71" t="s">
        <v>187</v>
      </c>
    </row>
    <row r="55" spans="1:6" ht="39" thickBot="1" x14ac:dyDescent="0.3">
      <c r="A55" s="49" t="s">
        <v>133</v>
      </c>
      <c r="B55" s="51" t="s">
        <v>134</v>
      </c>
      <c r="C55" s="168" t="s">
        <v>135</v>
      </c>
      <c r="D55" s="169"/>
      <c r="E55" s="29"/>
      <c r="F55" s="68">
        <v>125</v>
      </c>
    </row>
    <row r="56" spans="1:6" x14ac:dyDescent="0.25">
      <c r="A56" s="134" t="s">
        <v>22</v>
      </c>
      <c r="B56" s="136"/>
      <c r="C56" s="130" t="s">
        <v>136</v>
      </c>
      <c r="D56" s="131"/>
      <c r="E56" s="29"/>
      <c r="F56" s="68">
        <v>4</v>
      </c>
    </row>
    <row r="57" spans="1:6" ht="14.45" customHeight="1" x14ac:dyDescent="0.25">
      <c r="A57" s="140"/>
      <c r="B57" s="141"/>
      <c r="C57" s="142" t="s">
        <v>137</v>
      </c>
      <c r="D57" s="143"/>
      <c r="E57" s="29"/>
      <c r="F57" s="63" t="s">
        <v>214</v>
      </c>
    </row>
    <row r="58" spans="1:6" ht="15" customHeight="1" thickBot="1" x14ac:dyDescent="0.3">
      <c r="A58" s="135"/>
      <c r="B58" s="137"/>
      <c r="C58" s="138" t="s">
        <v>138</v>
      </c>
      <c r="D58" s="139"/>
      <c r="E58" s="29"/>
      <c r="F58" s="69" t="s">
        <v>215</v>
      </c>
    </row>
    <row r="59" spans="1:6" ht="15.75" thickBot="1" x14ac:dyDescent="0.3">
      <c r="A59" s="59" t="s">
        <v>39</v>
      </c>
      <c r="B59" s="55" t="s">
        <v>40</v>
      </c>
      <c r="C59" s="205"/>
      <c r="D59" s="206"/>
      <c r="E59" s="28"/>
      <c r="F59" s="72"/>
    </row>
    <row r="60" spans="1:6" ht="28.5" customHeight="1" thickBot="1" x14ac:dyDescent="0.3">
      <c r="A60" s="59" t="s">
        <v>39</v>
      </c>
      <c r="B60" s="55" t="s">
        <v>57</v>
      </c>
      <c r="C60" s="205"/>
      <c r="D60" s="206"/>
      <c r="E60" s="28"/>
      <c r="F60" s="72"/>
    </row>
    <row r="61" spans="1:6" ht="27" customHeight="1" thickBot="1" x14ac:dyDescent="0.3">
      <c r="A61" s="59" t="s">
        <v>39</v>
      </c>
      <c r="B61" s="55" t="s">
        <v>58</v>
      </c>
      <c r="C61" s="205"/>
      <c r="D61" s="206"/>
      <c r="E61" s="28"/>
      <c r="F61" s="72"/>
    </row>
    <row r="62" spans="1:6" ht="30.95" customHeight="1" thickBot="1" x14ac:dyDescent="0.3">
      <c r="A62" s="59" t="s">
        <v>45</v>
      </c>
      <c r="B62" s="55" t="s">
        <v>162</v>
      </c>
      <c r="C62" s="205"/>
      <c r="D62" s="206"/>
      <c r="E62" s="28"/>
      <c r="F62" s="72"/>
    </row>
    <row r="63" spans="1:6" ht="27" customHeight="1" thickBot="1" x14ac:dyDescent="0.3">
      <c r="A63" s="59" t="s">
        <v>23</v>
      </c>
      <c r="B63" s="55" t="s">
        <v>161</v>
      </c>
      <c r="C63" s="128" t="s">
        <v>64</v>
      </c>
      <c r="D63" s="129"/>
      <c r="E63" s="29"/>
      <c r="F63" s="67" t="s">
        <v>258</v>
      </c>
    </row>
    <row r="64" spans="1:6" ht="53.45" customHeight="1" thickBot="1" x14ac:dyDescent="0.3">
      <c r="A64" s="50" t="s">
        <v>160</v>
      </c>
      <c r="B64" s="55" t="s">
        <v>159</v>
      </c>
      <c r="C64" s="128"/>
      <c r="D64" s="129"/>
      <c r="E64" s="29"/>
      <c r="F64" s="67"/>
    </row>
    <row r="65" spans="1:6" ht="42.6" customHeight="1" thickBot="1" x14ac:dyDescent="0.3">
      <c r="A65" s="59" t="s">
        <v>46</v>
      </c>
      <c r="B65" s="55" t="s">
        <v>158</v>
      </c>
      <c r="C65" s="205"/>
      <c r="D65" s="206"/>
      <c r="E65" s="28"/>
      <c r="F65" s="67"/>
    </row>
    <row r="66" spans="1:6" ht="40.5" customHeight="1" thickBot="1" x14ac:dyDescent="0.3">
      <c r="A66" s="59" t="s">
        <v>49</v>
      </c>
      <c r="B66" s="55" t="s">
        <v>65</v>
      </c>
      <c r="C66" s="205"/>
      <c r="D66" s="206"/>
      <c r="E66" s="28"/>
      <c r="F66" s="67"/>
    </row>
    <row r="67" spans="1:6" ht="90" thickBot="1" x14ac:dyDescent="0.3">
      <c r="A67" s="59" t="s">
        <v>24</v>
      </c>
      <c r="B67" s="55" t="s">
        <v>157</v>
      </c>
      <c r="C67" s="205"/>
      <c r="D67" s="206"/>
      <c r="E67" s="28"/>
      <c r="F67" s="67"/>
    </row>
    <row r="68" spans="1:6" ht="64.5" thickBot="1" x14ac:dyDescent="0.3">
      <c r="A68" s="59" t="s">
        <v>26</v>
      </c>
      <c r="B68" s="55" t="s">
        <v>156</v>
      </c>
      <c r="C68" s="128" t="s">
        <v>25</v>
      </c>
      <c r="D68" s="129"/>
      <c r="E68" s="29"/>
      <c r="F68" s="67" t="s">
        <v>217</v>
      </c>
    </row>
    <row r="69" spans="1:6" ht="30" customHeight="1" thickBot="1" x14ac:dyDescent="0.3">
      <c r="A69" s="59" t="s">
        <v>50</v>
      </c>
      <c r="B69" s="55" t="s">
        <v>74</v>
      </c>
      <c r="C69" s="205"/>
      <c r="D69" s="206"/>
      <c r="E69" s="28"/>
      <c r="F69" s="67"/>
    </row>
    <row r="70" spans="1:6" ht="39.75" customHeight="1" thickBot="1" x14ac:dyDescent="0.3">
      <c r="A70" s="59" t="s">
        <v>27</v>
      </c>
      <c r="B70" s="55" t="s">
        <v>75</v>
      </c>
      <c r="C70" s="128" t="s">
        <v>25</v>
      </c>
      <c r="D70" s="129"/>
      <c r="E70" s="29"/>
      <c r="F70" s="67" t="s">
        <v>218</v>
      </c>
    </row>
    <row r="71" spans="1:6" ht="42.6" customHeight="1" thickBot="1" x14ac:dyDescent="0.3">
      <c r="A71" s="59" t="s">
        <v>51</v>
      </c>
      <c r="B71" s="55" t="s">
        <v>121</v>
      </c>
      <c r="C71" s="205"/>
      <c r="D71" s="206"/>
      <c r="E71" s="28"/>
      <c r="F71" s="67"/>
    </row>
    <row r="72" spans="1:6" ht="28.5" customHeight="1" thickBot="1" x14ac:dyDescent="0.3">
      <c r="A72" s="59" t="s">
        <v>43</v>
      </c>
      <c r="B72" s="55" t="s">
        <v>42</v>
      </c>
      <c r="C72" s="205"/>
      <c r="D72" s="206"/>
      <c r="E72" s="28"/>
      <c r="F72" s="67"/>
    </row>
    <row r="73" spans="1:6" ht="39.75" customHeight="1" thickBot="1" x14ac:dyDescent="0.3">
      <c r="A73" s="59" t="s">
        <v>44</v>
      </c>
      <c r="B73" s="55" t="s">
        <v>81</v>
      </c>
      <c r="C73" s="205" t="s">
        <v>144</v>
      </c>
      <c r="D73" s="206"/>
      <c r="E73" s="28"/>
      <c r="F73" s="67" t="s">
        <v>219</v>
      </c>
    </row>
    <row r="74" spans="1:6" ht="26.25" thickBot="1" x14ac:dyDescent="0.3">
      <c r="A74" s="59" t="s">
        <v>41</v>
      </c>
      <c r="B74" s="55" t="s">
        <v>66</v>
      </c>
      <c r="C74" s="205"/>
      <c r="D74" s="206"/>
      <c r="E74" s="28"/>
      <c r="F74" s="67"/>
    </row>
    <row r="75" spans="1:6" ht="15.75" thickBot="1" x14ac:dyDescent="0.3">
      <c r="F75" s="80"/>
    </row>
    <row r="76" spans="1:6" ht="15.95" customHeight="1" thickBot="1" x14ac:dyDescent="0.3">
      <c r="A76" s="144" t="s">
        <v>122</v>
      </c>
      <c r="B76" s="145"/>
      <c r="C76" s="145"/>
      <c r="D76" s="146"/>
      <c r="E76" s="27"/>
      <c r="F76" s="76" t="s">
        <v>204</v>
      </c>
    </row>
    <row r="77" spans="1:6" ht="15" customHeight="1" thickBot="1" x14ac:dyDescent="0.3">
      <c r="A77" s="163" t="s">
        <v>123</v>
      </c>
      <c r="B77" s="164"/>
      <c r="C77" s="164"/>
      <c r="D77" s="165"/>
      <c r="E77" s="24"/>
      <c r="F77" s="62" t="s">
        <v>153</v>
      </c>
    </row>
    <row r="78" spans="1:6" ht="14.45" customHeight="1" x14ac:dyDescent="0.25">
      <c r="A78" s="157" t="s">
        <v>67</v>
      </c>
      <c r="B78" s="158"/>
      <c r="C78" s="158"/>
      <c r="D78" s="159"/>
      <c r="F78" s="73">
        <f>-0.01*('PPI Adj'!D6)</f>
        <v>-1.167E-2</v>
      </c>
    </row>
    <row r="79" spans="1:6" ht="14.45" customHeight="1" x14ac:dyDescent="0.25">
      <c r="A79" s="151" t="s">
        <v>29</v>
      </c>
      <c r="B79" s="152"/>
      <c r="C79" s="152"/>
      <c r="D79" s="153"/>
      <c r="F79" s="74">
        <f>0.01*('PPI Adj'!D6)</f>
        <v>1.167E-2</v>
      </c>
    </row>
    <row r="80" spans="1:6" x14ac:dyDescent="0.25">
      <c r="A80" s="151" t="s">
        <v>30</v>
      </c>
      <c r="B80" s="152"/>
      <c r="C80" s="152"/>
      <c r="D80" s="153"/>
      <c r="F80" s="74">
        <f>0.01*('PPI Adj'!D6)</f>
        <v>1.167E-2</v>
      </c>
    </row>
    <row r="81" spans="1:6" x14ac:dyDescent="0.25">
      <c r="A81" s="151" t="s">
        <v>31</v>
      </c>
      <c r="B81" s="152"/>
      <c r="C81" s="152"/>
      <c r="D81" s="153"/>
      <c r="F81" s="74">
        <f>0.01*('PPI Adj'!D6)</f>
        <v>1.167E-2</v>
      </c>
    </row>
    <row r="82" spans="1:6" ht="14.45" customHeight="1" x14ac:dyDescent="0.25">
      <c r="A82" s="151" t="s">
        <v>155</v>
      </c>
      <c r="B82" s="152"/>
      <c r="C82" s="152"/>
      <c r="D82" s="153"/>
      <c r="F82" s="74">
        <f>1250*('PPI Adj'!D6)</f>
        <v>1458.75</v>
      </c>
    </row>
    <row r="83" spans="1:6" x14ac:dyDescent="0.25">
      <c r="A83" s="151" t="s">
        <v>154</v>
      </c>
      <c r="B83" s="152"/>
      <c r="C83" s="152"/>
      <c r="D83" s="153"/>
      <c r="F83" s="74">
        <f>0.01*('PPI Adj'!D6)</f>
        <v>1.167E-2</v>
      </c>
    </row>
    <row r="84" spans="1:6" ht="14.45" customHeight="1" x14ac:dyDescent="0.25">
      <c r="A84" s="151" t="s">
        <v>70</v>
      </c>
      <c r="B84" s="152"/>
      <c r="C84" s="152"/>
      <c r="D84" s="153"/>
      <c r="F84" s="74">
        <f>8800*('PPI Adj'!D6)</f>
        <v>10269.6</v>
      </c>
    </row>
    <row r="85" spans="1:6" ht="14.45" customHeight="1" x14ac:dyDescent="0.25">
      <c r="A85" s="151" t="s">
        <v>69</v>
      </c>
      <c r="B85" s="152"/>
      <c r="C85" s="152"/>
      <c r="D85" s="153"/>
      <c r="F85" s="74" t="s">
        <v>130</v>
      </c>
    </row>
    <row r="86" spans="1:6" x14ac:dyDescent="0.25">
      <c r="A86" s="151" t="s">
        <v>13</v>
      </c>
      <c r="B86" s="152"/>
      <c r="C86" s="152"/>
      <c r="D86" s="153"/>
      <c r="F86" s="74">
        <f>9227*('PPI Adj'!D6)</f>
        <v>10767.909</v>
      </c>
    </row>
    <row r="87" spans="1:6" ht="14.45" customHeight="1" x14ac:dyDescent="0.25">
      <c r="A87" s="151" t="s">
        <v>32</v>
      </c>
      <c r="B87" s="152"/>
      <c r="C87" s="152"/>
      <c r="D87" s="153"/>
      <c r="F87" s="74">
        <f>0.01*('PPI Adj'!D6)</f>
        <v>1.167E-2</v>
      </c>
    </row>
    <row r="88" spans="1:6" x14ac:dyDescent="0.25">
      <c r="A88" s="151" t="s">
        <v>33</v>
      </c>
      <c r="B88" s="152"/>
      <c r="C88" s="152"/>
      <c r="D88" s="153"/>
      <c r="F88" s="74">
        <f>0.01*('PPI Adj'!D6)</f>
        <v>1.167E-2</v>
      </c>
    </row>
    <row r="89" spans="1:6" x14ac:dyDescent="0.25">
      <c r="A89" s="151" t="s">
        <v>147</v>
      </c>
      <c r="B89" s="152"/>
      <c r="C89" s="152"/>
      <c r="D89" s="153"/>
      <c r="F89" s="74">
        <f>0.01*('PPI Adj'!D6)</f>
        <v>1.167E-2</v>
      </c>
    </row>
    <row r="90" spans="1:6" x14ac:dyDescent="0.25">
      <c r="A90" s="151" t="s">
        <v>34</v>
      </c>
      <c r="B90" s="152"/>
      <c r="C90" s="152"/>
      <c r="D90" s="153"/>
      <c r="F90" s="74">
        <f>0.01*('PPI Adj'!D6)</f>
        <v>1.167E-2</v>
      </c>
    </row>
    <row r="91" spans="1:6" x14ac:dyDescent="0.25">
      <c r="A91" s="151" t="s">
        <v>35</v>
      </c>
      <c r="B91" s="152"/>
      <c r="C91" s="152"/>
      <c r="D91" s="153"/>
      <c r="F91" s="74">
        <f>0.01*('PPI Adj'!D6)</f>
        <v>1.167E-2</v>
      </c>
    </row>
    <row r="92" spans="1:6" x14ac:dyDescent="0.25">
      <c r="A92" s="151" t="s">
        <v>14</v>
      </c>
      <c r="B92" s="152"/>
      <c r="C92" s="152"/>
      <c r="D92" s="153"/>
      <c r="F92" s="74">
        <f>15000*('PPI Adj'!D6)</f>
        <v>17505</v>
      </c>
    </row>
    <row r="93" spans="1:6" ht="14.45" customHeight="1" x14ac:dyDescent="0.25">
      <c r="A93" s="151" t="s">
        <v>72</v>
      </c>
      <c r="B93" s="152"/>
      <c r="C93" s="152"/>
      <c r="D93" s="153"/>
      <c r="F93" s="74">
        <f>295*('PPI Adj'!D6)</f>
        <v>344.26499999999999</v>
      </c>
    </row>
    <row r="94" spans="1:6" ht="15" customHeight="1" x14ac:dyDescent="0.25">
      <c r="A94" s="160" t="s">
        <v>190</v>
      </c>
      <c r="B94" s="161"/>
      <c r="C94" s="161"/>
      <c r="D94" s="162"/>
      <c r="F94" s="86">
        <f>0.01*('PPI Adj'!D6)</f>
        <v>1.167E-2</v>
      </c>
    </row>
    <row r="95" spans="1:6" ht="15.75" thickBot="1" x14ac:dyDescent="0.3">
      <c r="A95" s="154" t="s">
        <v>73</v>
      </c>
      <c r="B95" s="155"/>
      <c r="C95" s="155"/>
      <c r="D95" s="156"/>
      <c r="F95" s="75">
        <f>5000*('PPI Adj'!D6)</f>
        <v>5835</v>
      </c>
    </row>
    <row r="96" spans="1:6" ht="15.95" customHeight="1" thickBot="1" x14ac:dyDescent="0.3">
      <c r="E96" s="27"/>
      <c r="F96" s="80"/>
    </row>
    <row r="97" spans="1:6" ht="15" customHeight="1" thickBot="1" x14ac:dyDescent="0.3">
      <c r="A97" s="144" t="s">
        <v>120</v>
      </c>
      <c r="B97" s="145"/>
      <c r="C97" s="145"/>
      <c r="D97" s="146"/>
      <c r="E97" s="24"/>
      <c r="F97" s="76" t="s">
        <v>204</v>
      </c>
    </row>
    <row r="98" spans="1:6" ht="41.1" customHeight="1" thickBot="1" x14ac:dyDescent="0.3">
      <c r="A98" s="26" t="s">
        <v>28</v>
      </c>
      <c r="B98" s="25" t="s">
        <v>7</v>
      </c>
      <c r="C98" s="147" t="s">
        <v>119</v>
      </c>
      <c r="D98" s="148"/>
      <c r="F98" s="62" t="s">
        <v>153</v>
      </c>
    </row>
    <row r="99" spans="1:6" ht="27.75" customHeight="1" thickBot="1" x14ac:dyDescent="0.3">
      <c r="A99" s="23" t="s">
        <v>67</v>
      </c>
      <c r="B99" s="58" t="s">
        <v>107</v>
      </c>
      <c r="C99" s="207"/>
      <c r="D99" s="208"/>
      <c r="F99" s="67"/>
    </row>
    <row r="100" spans="1:6" ht="53.1" customHeight="1" thickBot="1" x14ac:dyDescent="0.3">
      <c r="A100" s="59" t="s">
        <v>29</v>
      </c>
      <c r="B100" s="55" t="s">
        <v>85</v>
      </c>
      <c r="C100" s="128" t="s">
        <v>25</v>
      </c>
      <c r="D100" s="129"/>
      <c r="F100" s="67" t="s">
        <v>221</v>
      </c>
    </row>
    <row r="101" spans="1:6" ht="27.95" customHeight="1" thickBot="1" x14ac:dyDescent="0.3">
      <c r="A101" s="59" t="s">
        <v>30</v>
      </c>
      <c r="B101" s="55" t="s">
        <v>76</v>
      </c>
      <c r="C101" s="205"/>
      <c r="D101" s="206"/>
      <c r="F101" s="67"/>
    </row>
    <row r="102" spans="1:6" ht="14.45" customHeight="1" thickBot="1" x14ac:dyDescent="0.3">
      <c r="A102" s="59" t="s">
        <v>31</v>
      </c>
      <c r="B102" s="55" t="s">
        <v>68</v>
      </c>
      <c r="C102" s="128" t="s">
        <v>78</v>
      </c>
      <c r="D102" s="129"/>
      <c r="F102" s="67" t="s">
        <v>222</v>
      </c>
    </row>
    <row r="103" spans="1:6" ht="14.45" customHeight="1" x14ac:dyDescent="0.25">
      <c r="A103" s="134" t="s">
        <v>55</v>
      </c>
      <c r="B103" s="136" t="s">
        <v>98</v>
      </c>
      <c r="C103" s="130" t="s">
        <v>149</v>
      </c>
      <c r="D103" s="131"/>
      <c r="F103" s="68" t="s">
        <v>223</v>
      </c>
    </row>
    <row r="104" spans="1:6" ht="14.45" customHeight="1" x14ac:dyDescent="0.25">
      <c r="A104" s="140"/>
      <c r="B104" s="141"/>
      <c r="C104" s="142" t="s">
        <v>148</v>
      </c>
      <c r="D104" s="143"/>
      <c r="F104" s="63" t="s">
        <v>224</v>
      </c>
    </row>
    <row r="105" spans="1:6" ht="24.95" customHeight="1" x14ac:dyDescent="0.25">
      <c r="A105" s="140"/>
      <c r="B105" s="141"/>
      <c r="C105" s="142" t="s">
        <v>91</v>
      </c>
      <c r="D105" s="143"/>
      <c r="F105" s="63" t="s">
        <v>225</v>
      </c>
    </row>
    <row r="106" spans="1:6" ht="15.75" thickBot="1" x14ac:dyDescent="0.3">
      <c r="A106" s="135"/>
      <c r="B106" s="137"/>
      <c r="C106" s="138" t="s">
        <v>92</v>
      </c>
      <c r="D106" s="139"/>
      <c r="F106" s="69" t="s">
        <v>226</v>
      </c>
    </row>
    <row r="107" spans="1:6" x14ac:dyDescent="0.25">
      <c r="A107" s="134" t="s">
        <v>56</v>
      </c>
      <c r="B107" s="136" t="s">
        <v>152</v>
      </c>
      <c r="C107" s="130" t="s">
        <v>151</v>
      </c>
      <c r="D107" s="131"/>
      <c r="F107" s="68" t="s">
        <v>257</v>
      </c>
    </row>
    <row r="108" spans="1:6" ht="14.45" customHeight="1" x14ac:dyDescent="0.25">
      <c r="A108" s="140"/>
      <c r="B108" s="141"/>
      <c r="C108" s="142" t="s">
        <v>150</v>
      </c>
      <c r="D108" s="143"/>
      <c r="F108" s="70">
        <v>8270</v>
      </c>
    </row>
    <row r="109" spans="1:6" ht="14.45" customHeight="1" x14ac:dyDescent="0.25">
      <c r="A109" s="140"/>
      <c r="B109" s="141"/>
      <c r="C109" s="142" t="s">
        <v>149</v>
      </c>
      <c r="D109" s="143"/>
      <c r="F109" s="70" t="s">
        <v>257</v>
      </c>
    </row>
    <row r="110" spans="1:6" ht="14.45" customHeight="1" x14ac:dyDescent="0.25">
      <c r="A110" s="140"/>
      <c r="B110" s="141"/>
      <c r="C110" s="142" t="s">
        <v>148</v>
      </c>
      <c r="D110" s="143"/>
      <c r="F110" s="63">
        <v>8270</v>
      </c>
    </row>
    <row r="111" spans="1:6" ht="14.45" customHeight="1" x14ac:dyDescent="0.25">
      <c r="A111" s="140"/>
      <c r="B111" s="141"/>
      <c r="C111" s="142" t="s">
        <v>89</v>
      </c>
      <c r="D111" s="143"/>
      <c r="F111" s="63" t="s">
        <v>256</v>
      </c>
    </row>
    <row r="112" spans="1:6" ht="14.45" customHeight="1" x14ac:dyDescent="0.25">
      <c r="A112" s="140"/>
      <c r="B112" s="141"/>
      <c r="C112" s="142" t="s">
        <v>90</v>
      </c>
      <c r="D112" s="143"/>
      <c r="F112" s="70" t="s">
        <v>257</v>
      </c>
    </row>
    <row r="113" spans="1:6" ht="15" customHeight="1" x14ac:dyDescent="0.25">
      <c r="A113" s="140"/>
      <c r="B113" s="141"/>
      <c r="C113" s="142" t="s">
        <v>91</v>
      </c>
      <c r="D113" s="143"/>
      <c r="F113" s="70" t="s">
        <v>256</v>
      </c>
    </row>
    <row r="114" spans="1:6" ht="143.44999999999999" customHeight="1" thickBot="1" x14ac:dyDescent="0.3">
      <c r="A114" s="135"/>
      <c r="B114" s="137"/>
      <c r="C114" s="138" t="s">
        <v>92</v>
      </c>
      <c r="D114" s="139"/>
      <c r="F114" s="69" t="s">
        <v>257</v>
      </c>
    </row>
    <row r="115" spans="1:6" ht="168.6" customHeight="1" thickBot="1" x14ac:dyDescent="0.3">
      <c r="A115" s="22" t="s">
        <v>70</v>
      </c>
      <c r="B115" s="21" t="s">
        <v>104</v>
      </c>
      <c r="C115" s="128" t="s">
        <v>82</v>
      </c>
      <c r="D115" s="129"/>
      <c r="F115" s="68" t="s">
        <v>247</v>
      </c>
    </row>
    <row r="116" spans="1:6" ht="29.1" customHeight="1" thickBot="1" x14ac:dyDescent="0.3">
      <c r="A116" s="59" t="s">
        <v>69</v>
      </c>
      <c r="B116" s="5" t="s">
        <v>124</v>
      </c>
      <c r="C116" s="128" t="s">
        <v>82</v>
      </c>
      <c r="D116" s="129"/>
      <c r="F116" s="67" t="s">
        <v>130</v>
      </c>
    </row>
    <row r="117" spans="1:6" ht="24.6" customHeight="1" x14ac:dyDescent="0.25">
      <c r="A117" s="134" t="s">
        <v>13</v>
      </c>
      <c r="B117" s="136" t="s">
        <v>77</v>
      </c>
      <c r="C117" s="130" t="s">
        <v>25</v>
      </c>
      <c r="D117" s="131"/>
      <c r="F117" s="68" t="s">
        <v>248</v>
      </c>
    </row>
    <row r="118" spans="1:6" ht="66" customHeight="1" thickBot="1" x14ac:dyDescent="0.3">
      <c r="A118" s="135"/>
      <c r="B118" s="137"/>
      <c r="C118" s="138" t="s">
        <v>87</v>
      </c>
      <c r="D118" s="139"/>
      <c r="F118" s="69" t="s">
        <v>184</v>
      </c>
    </row>
    <row r="119" spans="1:6" ht="40.5" customHeight="1" thickBot="1" x14ac:dyDescent="0.3">
      <c r="A119" s="59" t="s">
        <v>32</v>
      </c>
      <c r="B119" s="55" t="s">
        <v>99</v>
      </c>
      <c r="C119" s="205"/>
      <c r="D119" s="206"/>
      <c r="F119" s="67" t="s">
        <v>229</v>
      </c>
    </row>
    <row r="120" spans="1:6" ht="39" thickBot="1" x14ac:dyDescent="0.3">
      <c r="A120" s="59" t="s">
        <v>33</v>
      </c>
      <c r="B120" s="55" t="s">
        <v>71</v>
      </c>
      <c r="C120" s="205"/>
      <c r="D120" s="206"/>
      <c r="F120" s="67"/>
    </row>
    <row r="121" spans="1:6" ht="15.75" thickBot="1" x14ac:dyDescent="0.3">
      <c r="A121" s="59" t="s">
        <v>147</v>
      </c>
      <c r="B121" s="55" t="s">
        <v>146</v>
      </c>
      <c r="C121" s="128"/>
      <c r="D121" s="129"/>
      <c r="F121" s="67"/>
    </row>
    <row r="122" spans="1:6" ht="26.25" thickBot="1" x14ac:dyDescent="0.3">
      <c r="A122" s="59" t="s">
        <v>34</v>
      </c>
      <c r="B122" s="55" t="s">
        <v>84</v>
      </c>
      <c r="C122" s="128" t="s">
        <v>83</v>
      </c>
      <c r="D122" s="129"/>
      <c r="F122" s="67" t="s">
        <v>132</v>
      </c>
    </row>
    <row r="123" spans="1:6" ht="54.95" customHeight="1" thickBot="1" x14ac:dyDescent="0.3">
      <c r="A123" s="59" t="s">
        <v>35</v>
      </c>
      <c r="B123" s="55" t="s">
        <v>100</v>
      </c>
      <c r="C123" s="128" t="s">
        <v>79</v>
      </c>
      <c r="D123" s="129"/>
      <c r="F123" s="69" t="s">
        <v>230</v>
      </c>
    </row>
    <row r="124" spans="1:6" ht="54.95" customHeight="1" thickBot="1" x14ac:dyDescent="0.3">
      <c r="A124" s="134" t="s">
        <v>14</v>
      </c>
      <c r="B124" s="136" t="s">
        <v>101</v>
      </c>
      <c r="C124" s="128" t="s">
        <v>102</v>
      </c>
      <c r="D124" s="129"/>
      <c r="F124" s="83" t="s">
        <v>259</v>
      </c>
    </row>
    <row r="125" spans="1:6" ht="66" customHeight="1" thickBot="1" x14ac:dyDescent="0.3">
      <c r="A125" s="135"/>
      <c r="B125" s="137"/>
      <c r="C125" s="128" t="s">
        <v>193</v>
      </c>
      <c r="D125" s="129"/>
      <c r="F125" s="84" t="s">
        <v>219</v>
      </c>
    </row>
    <row r="126" spans="1:6" ht="68.45" customHeight="1" thickBot="1" x14ac:dyDescent="0.3">
      <c r="A126" s="59" t="s">
        <v>72</v>
      </c>
      <c r="B126" s="55" t="s">
        <v>105</v>
      </c>
      <c r="C126" s="128" t="s">
        <v>79</v>
      </c>
      <c r="D126" s="129"/>
      <c r="F126" s="67" t="s">
        <v>232</v>
      </c>
    </row>
    <row r="127" spans="1:6" ht="64.5" thickBot="1" x14ac:dyDescent="0.3">
      <c r="A127" s="59" t="s">
        <v>73</v>
      </c>
      <c r="B127" s="55" t="s">
        <v>106</v>
      </c>
      <c r="C127" s="205"/>
      <c r="D127" s="206"/>
      <c r="F127" s="67"/>
    </row>
  </sheetData>
  <sheetProtection selectLockedCells="1" selectUnlockedCells="1"/>
  <mergeCells count="143">
    <mergeCell ref="B21:D21"/>
    <mergeCell ref="B22:D22"/>
    <mergeCell ref="A24:D24"/>
    <mergeCell ref="A3:D3"/>
    <mergeCell ref="A4:D4"/>
    <mergeCell ref="A5:F5"/>
    <mergeCell ref="A6:D6"/>
    <mergeCell ref="B8:D8"/>
    <mergeCell ref="B9:D9"/>
    <mergeCell ref="B10:D10"/>
    <mergeCell ref="B11:D11"/>
    <mergeCell ref="B12:D12"/>
    <mergeCell ref="B13:D13"/>
    <mergeCell ref="B14:D14"/>
    <mergeCell ref="B15:D15"/>
    <mergeCell ref="B16:D16"/>
    <mergeCell ref="B17:D17"/>
    <mergeCell ref="A19:D19"/>
    <mergeCell ref="A35:A36"/>
    <mergeCell ref="B35:B36"/>
    <mergeCell ref="C35:D35"/>
    <mergeCell ref="C36:D36"/>
    <mergeCell ref="A37:A38"/>
    <mergeCell ref="B37:B38"/>
    <mergeCell ref="C37:D37"/>
    <mergeCell ref="B124:B125"/>
    <mergeCell ref="A124:A125"/>
    <mergeCell ref="C125:D125"/>
    <mergeCell ref="A94:D94"/>
    <mergeCell ref="A40:A42"/>
    <mergeCell ref="B40:B42"/>
    <mergeCell ref="C38:D38"/>
    <mergeCell ref="C39:D39"/>
    <mergeCell ref="C43:D43"/>
    <mergeCell ref="A44:A51"/>
    <mergeCell ref="B44:B51"/>
    <mergeCell ref="C44:D44"/>
    <mergeCell ref="C45:D45"/>
    <mergeCell ref="C46:D46"/>
    <mergeCell ref="C47:D47"/>
    <mergeCell ref="C48:D48"/>
    <mergeCell ref="C49:D49"/>
    <mergeCell ref="C25:D25"/>
    <mergeCell ref="C26:D26"/>
    <mergeCell ref="A27:A28"/>
    <mergeCell ref="B27:B28"/>
    <mergeCell ref="C27:D27"/>
    <mergeCell ref="C28:D28"/>
    <mergeCell ref="C29:D29"/>
    <mergeCell ref="A30:A34"/>
    <mergeCell ref="B30:B34"/>
    <mergeCell ref="C30:D30"/>
    <mergeCell ref="C31:D31"/>
    <mergeCell ref="C32:D32"/>
    <mergeCell ref="C33:D33"/>
    <mergeCell ref="C34:D34"/>
    <mergeCell ref="C50:D50"/>
    <mergeCell ref="C40:D40"/>
    <mergeCell ref="C41:D41"/>
    <mergeCell ref="C42:D42"/>
    <mergeCell ref="C68:D68"/>
    <mergeCell ref="C69:D69"/>
    <mergeCell ref="C70:D70"/>
    <mergeCell ref="C51:D51"/>
    <mergeCell ref="A52:A54"/>
    <mergeCell ref="B52:B54"/>
    <mergeCell ref="C52:D52"/>
    <mergeCell ref="C53:D53"/>
    <mergeCell ref="C54:D54"/>
    <mergeCell ref="C55:D55"/>
    <mergeCell ref="A56:A58"/>
    <mergeCell ref="B56:B58"/>
    <mergeCell ref="C56:D56"/>
    <mergeCell ref="C57:D57"/>
    <mergeCell ref="C58:D58"/>
    <mergeCell ref="C59:D59"/>
    <mergeCell ref="C60:D60"/>
    <mergeCell ref="C61:D61"/>
    <mergeCell ref="C62:D62"/>
    <mergeCell ref="C63:D63"/>
    <mergeCell ref="C64:D64"/>
    <mergeCell ref="C65:D65"/>
    <mergeCell ref="C66:D66"/>
    <mergeCell ref="C67:D67"/>
    <mergeCell ref="A93:D93"/>
    <mergeCell ref="A95:D95"/>
    <mergeCell ref="A97:D97"/>
    <mergeCell ref="C71:D71"/>
    <mergeCell ref="C72:D72"/>
    <mergeCell ref="C73:D73"/>
    <mergeCell ref="C74:D74"/>
    <mergeCell ref="A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C98:D98"/>
    <mergeCell ref="C99:D99"/>
    <mergeCell ref="C100:D100"/>
    <mergeCell ref="C101:D101"/>
    <mergeCell ref="C102:D102"/>
    <mergeCell ref="A103:A106"/>
    <mergeCell ref="B103:B106"/>
    <mergeCell ref="C103:D103"/>
    <mergeCell ref="C104:D104"/>
    <mergeCell ref="C105:D105"/>
    <mergeCell ref="A117:A118"/>
    <mergeCell ref="B117:B118"/>
    <mergeCell ref="C117:D117"/>
    <mergeCell ref="C118:D118"/>
    <mergeCell ref="A107:A114"/>
    <mergeCell ref="B107:B114"/>
    <mergeCell ref="C107:D107"/>
    <mergeCell ref="C108:D108"/>
    <mergeCell ref="C109:D109"/>
    <mergeCell ref="C114:D114"/>
    <mergeCell ref="C115:D115"/>
    <mergeCell ref="C116:D116"/>
    <mergeCell ref="C110:D110"/>
    <mergeCell ref="C111:D111"/>
    <mergeCell ref="C112:D112"/>
    <mergeCell ref="C113:D113"/>
    <mergeCell ref="C126:D126"/>
    <mergeCell ref="C127:D127"/>
    <mergeCell ref="C119:D119"/>
    <mergeCell ref="C120:D120"/>
    <mergeCell ref="C121:D121"/>
    <mergeCell ref="C122:D122"/>
    <mergeCell ref="C123:D123"/>
    <mergeCell ref="C124:D124"/>
    <mergeCell ref="C106:D106"/>
  </mergeCells>
  <conditionalFormatting sqref="C55 C61">
    <cfRule type="expression" dxfId="22" priority="55">
      <formula>#REF!="NO"</formula>
    </cfRule>
  </conditionalFormatting>
  <conditionalFormatting sqref="C125">
    <cfRule type="expression" dxfId="21" priority="37">
      <formula>#REF!="NO"</formula>
    </cfRule>
  </conditionalFormatting>
  <conditionalFormatting sqref="C40:D42">
    <cfRule type="expression" dxfId="20" priority="52">
      <formula>$F$2="NO"</formula>
    </cfRule>
  </conditionalFormatting>
  <conditionalFormatting sqref="C126:D127">
    <cfRule type="expression" dxfId="19" priority="38">
      <formula>#REF!="NO"</formula>
    </cfRule>
  </conditionalFormatting>
  <conditionalFormatting sqref="C26:E39">
    <cfRule type="expression" dxfId="18" priority="56">
      <formula>#REF!="NO"</formula>
    </cfRule>
  </conditionalFormatting>
  <conditionalFormatting sqref="C43:E74 C99:D124">
    <cfRule type="expression" dxfId="17" priority="30">
      <formula>#REF!="NO"</formula>
    </cfRule>
  </conditionalFormatting>
  <conditionalFormatting sqref="E40:E42">
    <cfRule type="expression" dxfId="16" priority="53">
      <formula>#REF!="NO"</formula>
    </cfRule>
  </conditionalFormatting>
  <conditionalFormatting sqref="F8">
    <cfRule type="expression" dxfId="15" priority="7">
      <formula>$F$2="NO"</formula>
    </cfRule>
  </conditionalFormatting>
  <conditionalFormatting sqref="F9:F17">
    <cfRule type="expression" dxfId="14" priority="25">
      <formula>#REF!="NO"</formula>
    </cfRule>
  </conditionalFormatting>
  <conditionalFormatting sqref="F21:F22">
    <cfRule type="expression" dxfId="13" priority="21">
      <formula>#REF!="NO"</formula>
    </cfRule>
  </conditionalFormatting>
  <conditionalFormatting sqref="F26:F74">
    <cfRule type="expression" dxfId="12" priority="13">
      <formula>#REF!="NO"</formula>
    </cfRule>
  </conditionalFormatting>
  <conditionalFormatting sqref="F78:F95">
    <cfRule type="expression" dxfId="11" priority="1">
      <formula>#REF!="NO"</formula>
    </cfRule>
  </conditionalFormatting>
  <conditionalFormatting sqref="F99:F124 F126:F127">
    <cfRule type="expression" dxfId="10" priority="8">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47EA-E87C-4382-B70E-48E5FE675A7F}">
  <sheetPr>
    <tabColor theme="4" tint="0.39997558519241921"/>
  </sheetPr>
  <dimension ref="A1:F127"/>
  <sheetViews>
    <sheetView showGridLines="0" zoomScaleNormal="100" zoomScaleSheetLayoutView="100" workbookViewId="0">
      <selection activeCell="I21" sqref="I21"/>
    </sheetView>
  </sheetViews>
  <sheetFormatPr defaultRowHeight="15" x14ac:dyDescent="0.25"/>
  <cols>
    <col min="1" max="1" width="19.140625" customWidth="1"/>
    <col min="2" max="2" width="62.85546875" customWidth="1"/>
    <col min="3" max="3" width="14.7109375" customWidth="1"/>
    <col min="4" max="4" width="22.7109375" customWidth="1"/>
    <col min="5" max="5" width="2.7109375" customWidth="1"/>
    <col min="6" max="6" width="25" customWidth="1"/>
  </cols>
  <sheetData>
    <row r="1" spans="1:6" x14ac:dyDescent="0.25">
      <c r="A1" s="47" t="s">
        <v>262</v>
      </c>
      <c r="B1" s="46"/>
      <c r="C1" s="46"/>
      <c r="D1" s="46"/>
      <c r="E1" s="46"/>
      <c r="F1" s="46"/>
    </row>
    <row r="2" spans="1:6" x14ac:dyDescent="0.25">
      <c r="A2" s="45" t="s">
        <v>201</v>
      </c>
      <c r="B2" s="44"/>
      <c r="C2" s="44"/>
      <c r="D2" s="44"/>
    </row>
    <row r="3" spans="1:6" ht="24" thickBot="1" x14ac:dyDescent="0.3">
      <c r="A3" s="200" t="s">
        <v>202</v>
      </c>
      <c r="B3" s="200"/>
      <c r="C3" s="200"/>
      <c r="D3" s="200"/>
      <c r="E3" s="61"/>
    </row>
    <row r="4" spans="1:6" ht="39.950000000000003" customHeight="1" thickBot="1" x14ac:dyDescent="0.3">
      <c r="A4" s="201" t="s">
        <v>260</v>
      </c>
      <c r="B4" s="201"/>
      <c r="C4" s="201"/>
      <c r="D4" s="201"/>
      <c r="E4" s="60"/>
      <c r="F4" s="85" t="s">
        <v>200</v>
      </c>
    </row>
    <row r="5" spans="1:6" ht="15.75" thickBot="1" x14ac:dyDescent="0.3">
      <c r="A5" s="202"/>
      <c r="B5" s="203"/>
      <c r="C5" s="203"/>
      <c r="D5" s="204"/>
      <c r="E5" s="204"/>
      <c r="F5" s="204"/>
    </row>
    <row r="6" spans="1:6" ht="16.5" thickBot="1" x14ac:dyDescent="0.3">
      <c r="A6" s="183" t="s">
        <v>110</v>
      </c>
      <c r="B6" s="184"/>
      <c r="C6" s="184"/>
      <c r="D6" s="185"/>
      <c r="E6" s="34"/>
      <c r="F6" s="76" t="s">
        <v>204</v>
      </c>
    </row>
    <row r="7" spans="1:6" ht="15.75" thickBot="1" x14ac:dyDescent="0.3">
      <c r="A7" s="43" t="s">
        <v>6</v>
      </c>
      <c r="B7" s="42" t="s">
        <v>119</v>
      </c>
      <c r="C7" s="41"/>
      <c r="D7" s="40"/>
      <c r="E7" s="32"/>
      <c r="F7" s="77" t="s">
        <v>153</v>
      </c>
    </row>
    <row r="8" spans="1:6" ht="27" thickTop="1" thickBot="1" x14ac:dyDescent="0.3">
      <c r="A8" s="39" t="s">
        <v>133</v>
      </c>
      <c r="B8" s="197" t="s">
        <v>111</v>
      </c>
      <c r="C8" s="198"/>
      <c r="D8" s="199"/>
      <c r="E8" s="35"/>
      <c r="F8" s="78" t="s">
        <v>203</v>
      </c>
    </row>
    <row r="9" spans="1:6" ht="29.1" customHeight="1" thickTop="1" thickBot="1" x14ac:dyDescent="0.3">
      <c r="A9" s="39" t="s">
        <v>176</v>
      </c>
      <c r="B9" s="197" t="s">
        <v>177</v>
      </c>
      <c r="C9" s="198"/>
      <c r="D9" s="199"/>
      <c r="E9" s="35"/>
      <c r="F9" s="79" t="s">
        <v>175</v>
      </c>
    </row>
    <row r="10" spans="1:6" ht="15.75" thickTop="1" x14ac:dyDescent="0.25">
      <c r="A10" s="37" t="s">
        <v>0</v>
      </c>
      <c r="B10" s="188" t="s">
        <v>112</v>
      </c>
      <c r="C10" s="189"/>
      <c r="D10" s="190"/>
      <c r="E10" s="35"/>
      <c r="F10" s="70" t="s">
        <v>204</v>
      </c>
    </row>
    <row r="11" spans="1:6" x14ac:dyDescent="0.25">
      <c r="A11" s="37" t="s">
        <v>1</v>
      </c>
      <c r="B11" s="188" t="s">
        <v>174</v>
      </c>
      <c r="C11" s="189"/>
      <c r="D11" s="190"/>
      <c r="E11" s="35"/>
      <c r="F11" s="63" t="s">
        <v>250</v>
      </c>
    </row>
    <row r="12" spans="1:6" ht="26.25" thickBot="1" x14ac:dyDescent="0.3">
      <c r="A12" s="38" t="s">
        <v>2</v>
      </c>
      <c r="B12" s="171" t="s">
        <v>113</v>
      </c>
      <c r="C12" s="172"/>
      <c r="D12" s="173"/>
      <c r="E12" s="35"/>
      <c r="F12" s="64" t="s">
        <v>251</v>
      </c>
    </row>
    <row r="13" spans="1:6" ht="14.25" customHeight="1" thickTop="1" x14ac:dyDescent="0.25">
      <c r="A13" s="37" t="s">
        <v>3</v>
      </c>
      <c r="B13" s="188" t="s">
        <v>114</v>
      </c>
      <c r="C13" s="189"/>
      <c r="D13" s="190"/>
      <c r="E13" s="35"/>
      <c r="F13" s="63" t="s">
        <v>204</v>
      </c>
    </row>
    <row r="14" spans="1:6" x14ac:dyDescent="0.25">
      <c r="A14" s="37" t="s">
        <v>4</v>
      </c>
      <c r="B14" s="188" t="s">
        <v>173</v>
      </c>
      <c r="C14" s="189"/>
      <c r="D14" s="190"/>
      <c r="E14" s="35"/>
      <c r="F14" s="63" t="s">
        <v>250</v>
      </c>
    </row>
    <row r="15" spans="1:6" ht="15.75" thickBot="1" x14ac:dyDescent="0.3">
      <c r="A15" s="36" t="s">
        <v>5</v>
      </c>
      <c r="B15" s="171" t="s">
        <v>115</v>
      </c>
      <c r="C15" s="172"/>
      <c r="D15" s="173"/>
      <c r="E15" s="35"/>
      <c r="F15" s="65" t="s">
        <v>250</v>
      </c>
    </row>
    <row r="16" spans="1:6" ht="14.45" customHeight="1" thickTop="1" x14ac:dyDescent="0.25">
      <c r="A16" s="37" t="s">
        <v>80</v>
      </c>
      <c r="B16" s="180" t="s">
        <v>172</v>
      </c>
      <c r="C16" s="181"/>
      <c r="D16" s="182"/>
      <c r="E16" s="35"/>
      <c r="F16" s="66">
        <v>5000</v>
      </c>
    </row>
    <row r="17" spans="1:6" ht="14.45" customHeight="1" thickBot="1" x14ac:dyDescent="0.3">
      <c r="A17" s="36" t="s">
        <v>38</v>
      </c>
      <c r="B17" s="171" t="s">
        <v>171</v>
      </c>
      <c r="C17" s="172"/>
      <c r="D17" s="173"/>
      <c r="E17" s="35"/>
      <c r="F17" s="65" t="s">
        <v>252</v>
      </c>
    </row>
    <row r="18" spans="1:6" ht="16.5" thickTop="1" thickBot="1" x14ac:dyDescent="0.3">
      <c r="F18" s="80"/>
    </row>
    <row r="19" spans="1:6" ht="16.5" thickBot="1" x14ac:dyDescent="0.3">
      <c r="A19" s="183" t="s">
        <v>109</v>
      </c>
      <c r="B19" s="184"/>
      <c r="C19" s="184"/>
      <c r="D19" s="185"/>
      <c r="E19" s="34"/>
      <c r="F19" s="76" t="s">
        <v>204</v>
      </c>
    </row>
    <row r="20" spans="1:6" ht="15.75" thickBot="1" x14ac:dyDescent="0.3">
      <c r="A20" s="53" t="s">
        <v>6</v>
      </c>
      <c r="B20" s="56" t="s">
        <v>119</v>
      </c>
      <c r="C20" s="33"/>
      <c r="D20" s="57"/>
      <c r="E20" s="32"/>
      <c r="F20" s="62" t="s">
        <v>153</v>
      </c>
    </row>
    <row r="21" spans="1:6" ht="26.1" customHeight="1" x14ac:dyDescent="0.25">
      <c r="A21" s="31" t="s">
        <v>37</v>
      </c>
      <c r="B21" s="174" t="s">
        <v>116</v>
      </c>
      <c r="C21" s="175"/>
      <c r="D21" s="176"/>
      <c r="F21" s="81">
        <f>364300*('PPI Adj'!D6)</f>
        <v>425138.10000000003</v>
      </c>
    </row>
    <row r="22" spans="1:6" ht="26.25" thickBot="1" x14ac:dyDescent="0.3">
      <c r="A22" s="30" t="s">
        <v>36</v>
      </c>
      <c r="B22" s="177" t="s">
        <v>117</v>
      </c>
      <c r="C22" s="178"/>
      <c r="D22" s="179"/>
      <c r="F22" s="82">
        <v>1</v>
      </c>
    </row>
    <row r="23" spans="1:6" ht="15.75" thickBot="1" x14ac:dyDescent="0.3">
      <c r="F23" s="80"/>
    </row>
    <row r="24" spans="1:6" ht="15.95" customHeight="1" thickBot="1" x14ac:dyDescent="0.3">
      <c r="A24" s="144" t="s">
        <v>118</v>
      </c>
      <c r="B24" s="145"/>
      <c r="C24" s="145"/>
      <c r="D24" s="146"/>
      <c r="E24" s="27"/>
      <c r="F24" s="76" t="s">
        <v>204</v>
      </c>
    </row>
    <row r="25" spans="1:6" ht="15" customHeight="1" thickBot="1" x14ac:dyDescent="0.3">
      <c r="A25" s="53" t="s">
        <v>6</v>
      </c>
      <c r="B25" s="54" t="s">
        <v>7</v>
      </c>
      <c r="C25" s="186" t="s">
        <v>119</v>
      </c>
      <c r="D25" s="187"/>
      <c r="E25" s="24"/>
      <c r="F25" s="62" t="s">
        <v>153</v>
      </c>
    </row>
    <row r="26" spans="1:6" ht="51.75" thickBot="1" x14ac:dyDescent="0.3">
      <c r="A26" s="50" t="s">
        <v>8</v>
      </c>
      <c r="B26" s="52" t="s">
        <v>196</v>
      </c>
      <c r="C26" s="138" t="s">
        <v>95</v>
      </c>
      <c r="D26" s="139"/>
      <c r="E26" s="29"/>
      <c r="F26" s="67">
        <v>37000</v>
      </c>
    </row>
    <row r="27" spans="1:6" x14ac:dyDescent="0.25">
      <c r="A27" s="134" t="s">
        <v>18</v>
      </c>
      <c r="B27" s="136" t="s">
        <v>261</v>
      </c>
      <c r="C27" s="130" t="s">
        <v>59</v>
      </c>
      <c r="D27" s="131"/>
      <c r="E27" s="29"/>
      <c r="F27" s="68">
        <v>14</v>
      </c>
    </row>
    <row r="28" spans="1:6" ht="15" customHeight="1" thickBot="1" x14ac:dyDescent="0.3">
      <c r="A28" s="135"/>
      <c r="B28" s="137"/>
      <c r="C28" s="138" t="s">
        <v>60</v>
      </c>
      <c r="D28" s="139"/>
      <c r="E28" s="29"/>
      <c r="F28" s="69">
        <v>84</v>
      </c>
    </row>
    <row r="29" spans="1:6" ht="15.75" thickBot="1" x14ac:dyDescent="0.3">
      <c r="A29" s="59" t="s">
        <v>97</v>
      </c>
      <c r="B29" s="55" t="s">
        <v>86</v>
      </c>
      <c r="C29" s="205"/>
      <c r="D29" s="206"/>
      <c r="E29" s="28"/>
      <c r="F29" s="67"/>
    </row>
    <row r="30" spans="1:6" ht="14.45" customHeight="1" x14ac:dyDescent="0.25">
      <c r="A30" s="134" t="s">
        <v>54</v>
      </c>
      <c r="B30" s="136"/>
      <c r="C30" s="130" t="s">
        <v>53</v>
      </c>
      <c r="D30" s="131"/>
      <c r="E30" s="29"/>
      <c r="F30" s="68">
        <v>252</v>
      </c>
    </row>
    <row r="31" spans="1:6" ht="14.45" customHeight="1" x14ac:dyDescent="0.25">
      <c r="A31" s="140"/>
      <c r="B31" s="141"/>
      <c r="C31" s="142" t="s">
        <v>52</v>
      </c>
      <c r="D31" s="143"/>
      <c r="E31" s="29"/>
      <c r="F31" s="63">
        <v>471</v>
      </c>
    </row>
    <row r="32" spans="1:6" ht="14.45" customHeight="1" x14ac:dyDescent="0.25">
      <c r="A32" s="140"/>
      <c r="B32" s="141"/>
      <c r="C32" s="142" t="s">
        <v>61</v>
      </c>
      <c r="D32" s="143"/>
      <c r="E32" s="29"/>
      <c r="F32" s="63">
        <v>102</v>
      </c>
    </row>
    <row r="33" spans="1:6" ht="14.45" customHeight="1" x14ac:dyDescent="0.25">
      <c r="A33" s="140"/>
      <c r="B33" s="141"/>
      <c r="C33" s="168" t="s">
        <v>62</v>
      </c>
      <c r="D33" s="169"/>
      <c r="E33" s="29"/>
      <c r="F33" s="63">
        <v>78</v>
      </c>
    </row>
    <row r="34" spans="1:6" ht="15" customHeight="1" thickBot="1" x14ac:dyDescent="0.3">
      <c r="A34" s="135"/>
      <c r="B34" s="137"/>
      <c r="C34" s="138" t="s">
        <v>88</v>
      </c>
      <c r="D34" s="139"/>
      <c r="E34" s="29"/>
      <c r="F34" s="69" t="s">
        <v>187</v>
      </c>
    </row>
    <row r="35" spans="1:6" ht="14.45" customHeight="1" x14ac:dyDescent="0.25">
      <c r="A35" s="134" t="s">
        <v>11</v>
      </c>
      <c r="B35" s="136"/>
      <c r="C35" s="130" t="s">
        <v>21</v>
      </c>
      <c r="D35" s="131"/>
      <c r="E35" s="29"/>
      <c r="F35" s="68">
        <v>16000</v>
      </c>
    </row>
    <row r="36" spans="1:6" ht="15" customHeight="1" thickBot="1" x14ac:dyDescent="0.3">
      <c r="A36" s="135"/>
      <c r="B36" s="137"/>
      <c r="C36" s="138" t="s">
        <v>19</v>
      </c>
      <c r="D36" s="139"/>
      <c r="E36" s="29"/>
      <c r="F36" s="69">
        <v>16000</v>
      </c>
    </row>
    <row r="37" spans="1:6" ht="14.45" customHeight="1" x14ac:dyDescent="0.25">
      <c r="A37" s="134" t="s">
        <v>16</v>
      </c>
      <c r="B37" s="136"/>
      <c r="C37" s="130" t="s">
        <v>21</v>
      </c>
      <c r="D37" s="131"/>
      <c r="E37" s="29"/>
      <c r="F37" s="68">
        <v>21000</v>
      </c>
    </row>
    <row r="38" spans="1:6" ht="15" customHeight="1" thickBot="1" x14ac:dyDescent="0.3">
      <c r="A38" s="135"/>
      <c r="B38" s="137"/>
      <c r="C38" s="166" t="s">
        <v>20</v>
      </c>
      <c r="D38" s="167"/>
      <c r="E38" s="29"/>
      <c r="F38" s="69">
        <v>21000</v>
      </c>
    </row>
    <row r="39" spans="1:6" ht="15.75" thickBot="1" x14ac:dyDescent="0.3">
      <c r="A39" s="59" t="s">
        <v>47</v>
      </c>
      <c r="B39" s="55" t="s">
        <v>48</v>
      </c>
      <c r="C39" s="205"/>
      <c r="D39" s="206"/>
      <c r="E39" s="28"/>
      <c r="F39" s="67"/>
    </row>
    <row r="40" spans="1:6" ht="14.45" customHeight="1" x14ac:dyDescent="0.25">
      <c r="A40" s="134" t="s">
        <v>165</v>
      </c>
      <c r="B40" s="136" t="s">
        <v>168</v>
      </c>
      <c r="C40" s="130" t="s">
        <v>167</v>
      </c>
      <c r="D40" s="131"/>
      <c r="E40" s="29"/>
      <c r="F40" s="68" t="s">
        <v>208</v>
      </c>
    </row>
    <row r="41" spans="1:6" ht="14.45" customHeight="1" x14ac:dyDescent="0.25">
      <c r="A41" s="140"/>
      <c r="B41" s="141"/>
      <c r="C41" s="142" t="s">
        <v>166</v>
      </c>
      <c r="D41" s="143"/>
      <c r="E41" s="29"/>
      <c r="F41" s="63" t="s">
        <v>253</v>
      </c>
    </row>
    <row r="42" spans="1:6" ht="88.5" customHeight="1" thickBot="1" x14ac:dyDescent="0.3">
      <c r="A42" s="135"/>
      <c r="B42" s="141"/>
      <c r="C42" s="166"/>
      <c r="D42" s="167"/>
      <c r="E42" s="29"/>
      <c r="F42" s="71"/>
    </row>
    <row r="43" spans="1:6" ht="30.95" customHeight="1" thickBot="1" x14ac:dyDescent="0.3">
      <c r="A43" s="50" t="s">
        <v>165</v>
      </c>
      <c r="B43" s="55" t="s">
        <v>164</v>
      </c>
      <c r="C43" s="205"/>
      <c r="D43" s="206"/>
      <c r="E43" s="28"/>
      <c r="F43" s="67"/>
    </row>
    <row r="44" spans="1:6" ht="15" customHeight="1" thickBot="1" x14ac:dyDescent="0.3">
      <c r="A44" s="134" t="s">
        <v>12</v>
      </c>
      <c r="B44" s="170" t="s">
        <v>103</v>
      </c>
      <c r="C44" s="130" t="s">
        <v>125</v>
      </c>
      <c r="D44" s="131"/>
      <c r="E44" s="29"/>
      <c r="F44" s="68" t="s">
        <v>254</v>
      </c>
    </row>
    <row r="45" spans="1:6" ht="15" customHeight="1" thickBot="1" x14ac:dyDescent="0.3">
      <c r="A45" s="140"/>
      <c r="B45" s="170"/>
      <c r="C45" s="142" t="s">
        <v>126</v>
      </c>
      <c r="D45" s="143"/>
      <c r="E45" s="29"/>
      <c r="F45" s="63">
        <v>9090</v>
      </c>
    </row>
    <row r="46" spans="1:6" ht="15" customHeight="1" thickBot="1" x14ac:dyDescent="0.3">
      <c r="A46" s="140"/>
      <c r="B46" s="170"/>
      <c r="C46" s="142" t="s">
        <v>127</v>
      </c>
      <c r="D46" s="143"/>
      <c r="E46" s="29"/>
      <c r="F46" s="70" t="s">
        <v>254</v>
      </c>
    </row>
    <row r="47" spans="1:6" ht="15" customHeight="1" thickBot="1" x14ac:dyDescent="0.3">
      <c r="A47" s="140"/>
      <c r="B47" s="170"/>
      <c r="C47" s="142" t="s">
        <v>128</v>
      </c>
      <c r="D47" s="143"/>
      <c r="E47" s="29"/>
      <c r="F47" s="63">
        <v>8270</v>
      </c>
    </row>
    <row r="48" spans="1:6" ht="15" customHeight="1" thickBot="1" x14ac:dyDescent="0.3">
      <c r="A48" s="140"/>
      <c r="B48" s="170"/>
      <c r="C48" s="142" t="s">
        <v>89</v>
      </c>
      <c r="D48" s="143"/>
      <c r="E48" s="29"/>
      <c r="F48" s="63" t="s">
        <v>256</v>
      </c>
    </row>
    <row r="49" spans="1:6" ht="15" customHeight="1" thickBot="1" x14ac:dyDescent="0.3">
      <c r="A49" s="140"/>
      <c r="B49" s="170"/>
      <c r="C49" s="142" t="s">
        <v>90</v>
      </c>
      <c r="D49" s="143"/>
      <c r="E49" s="29"/>
      <c r="F49" s="63" t="s">
        <v>257</v>
      </c>
    </row>
    <row r="50" spans="1:6" ht="15" customHeight="1" thickBot="1" x14ac:dyDescent="0.3">
      <c r="A50" s="140"/>
      <c r="B50" s="170"/>
      <c r="C50" s="168" t="s">
        <v>91</v>
      </c>
      <c r="D50" s="169"/>
      <c r="E50" s="29"/>
      <c r="F50" s="63" t="s">
        <v>256</v>
      </c>
    </row>
    <row r="51" spans="1:6" ht="15.75" thickBot="1" x14ac:dyDescent="0.3">
      <c r="A51" s="135"/>
      <c r="B51" s="170"/>
      <c r="C51" s="138" t="s">
        <v>92</v>
      </c>
      <c r="D51" s="139"/>
      <c r="E51" s="29"/>
      <c r="F51" s="69" t="s">
        <v>257</v>
      </c>
    </row>
    <row r="52" spans="1:6" x14ac:dyDescent="0.25">
      <c r="A52" s="134" t="s">
        <v>10</v>
      </c>
      <c r="B52" s="136" t="s">
        <v>163</v>
      </c>
      <c r="C52" s="130" t="s">
        <v>93</v>
      </c>
      <c r="D52" s="131"/>
      <c r="E52" s="29"/>
      <c r="F52" s="68">
        <v>1</v>
      </c>
    </row>
    <row r="53" spans="1:6" x14ac:dyDescent="0.25">
      <c r="A53" s="140"/>
      <c r="B53" s="141"/>
      <c r="C53" s="142" t="s">
        <v>94</v>
      </c>
      <c r="D53" s="143"/>
      <c r="E53" s="29"/>
      <c r="F53" s="63" t="s">
        <v>187</v>
      </c>
    </row>
    <row r="54" spans="1:6" ht="15.75" thickBot="1" x14ac:dyDescent="0.3">
      <c r="A54" s="135"/>
      <c r="B54" s="141"/>
      <c r="C54" s="166" t="s">
        <v>63</v>
      </c>
      <c r="D54" s="167"/>
      <c r="E54" s="29"/>
      <c r="F54" s="71" t="s">
        <v>187</v>
      </c>
    </row>
    <row r="55" spans="1:6" ht="39" thickBot="1" x14ac:dyDescent="0.3">
      <c r="A55" s="49" t="s">
        <v>133</v>
      </c>
      <c r="B55" s="51" t="s">
        <v>134</v>
      </c>
      <c r="C55" s="168" t="s">
        <v>135</v>
      </c>
      <c r="D55" s="169"/>
      <c r="E55" s="29"/>
      <c r="F55" s="68">
        <v>125</v>
      </c>
    </row>
    <row r="56" spans="1:6" x14ac:dyDescent="0.25">
      <c r="A56" s="134" t="s">
        <v>22</v>
      </c>
      <c r="B56" s="136"/>
      <c r="C56" s="130" t="s">
        <v>136</v>
      </c>
      <c r="D56" s="131"/>
      <c r="E56" s="29"/>
      <c r="F56" s="68">
        <v>4</v>
      </c>
    </row>
    <row r="57" spans="1:6" ht="14.45" customHeight="1" x14ac:dyDescent="0.25">
      <c r="A57" s="140"/>
      <c r="B57" s="141"/>
      <c r="C57" s="142" t="s">
        <v>137</v>
      </c>
      <c r="D57" s="143"/>
      <c r="E57" s="29"/>
      <c r="F57" s="63" t="s">
        <v>214</v>
      </c>
    </row>
    <row r="58" spans="1:6" ht="15" customHeight="1" thickBot="1" x14ac:dyDescent="0.3">
      <c r="A58" s="135"/>
      <c r="B58" s="137"/>
      <c r="C58" s="138" t="s">
        <v>138</v>
      </c>
      <c r="D58" s="139"/>
      <c r="E58" s="29"/>
      <c r="F58" s="69" t="s">
        <v>215</v>
      </c>
    </row>
    <row r="59" spans="1:6" ht="15.75" thickBot="1" x14ac:dyDescent="0.3">
      <c r="A59" s="59" t="s">
        <v>39</v>
      </c>
      <c r="B59" s="55" t="s">
        <v>40</v>
      </c>
      <c r="C59" s="205"/>
      <c r="D59" s="206"/>
      <c r="E59" s="28"/>
      <c r="F59" s="72"/>
    </row>
    <row r="60" spans="1:6" ht="28.5" customHeight="1" thickBot="1" x14ac:dyDescent="0.3">
      <c r="A60" s="59" t="s">
        <v>39</v>
      </c>
      <c r="B60" s="55" t="s">
        <v>57</v>
      </c>
      <c r="C60" s="205"/>
      <c r="D60" s="206"/>
      <c r="E60" s="28"/>
      <c r="F60" s="72"/>
    </row>
    <row r="61" spans="1:6" ht="27" customHeight="1" thickBot="1" x14ac:dyDescent="0.3">
      <c r="A61" s="59" t="s">
        <v>39</v>
      </c>
      <c r="B61" s="55" t="s">
        <v>58</v>
      </c>
      <c r="C61" s="205"/>
      <c r="D61" s="206"/>
      <c r="E61" s="28"/>
      <c r="F61" s="72"/>
    </row>
    <row r="62" spans="1:6" ht="30.95" customHeight="1" thickBot="1" x14ac:dyDescent="0.3">
      <c r="A62" s="59" t="s">
        <v>45</v>
      </c>
      <c r="B62" s="55" t="s">
        <v>162</v>
      </c>
      <c r="C62" s="205"/>
      <c r="D62" s="206"/>
      <c r="E62" s="28"/>
      <c r="F62" s="72"/>
    </row>
    <row r="63" spans="1:6" ht="27" customHeight="1" thickBot="1" x14ac:dyDescent="0.3">
      <c r="A63" s="59" t="s">
        <v>23</v>
      </c>
      <c r="B63" s="55" t="s">
        <v>161</v>
      </c>
      <c r="C63" s="128" t="s">
        <v>64</v>
      </c>
      <c r="D63" s="129"/>
      <c r="E63" s="29"/>
      <c r="F63" s="67" t="s">
        <v>258</v>
      </c>
    </row>
    <row r="64" spans="1:6" ht="53.45" customHeight="1" thickBot="1" x14ac:dyDescent="0.3">
      <c r="A64" s="50" t="s">
        <v>160</v>
      </c>
      <c r="B64" s="55" t="s">
        <v>159</v>
      </c>
      <c r="C64" s="128"/>
      <c r="D64" s="129"/>
      <c r="E64" s="29"/>
      <c r="F64" s="67"/>
    </row>
    <row r="65" spans="1:6" ht="42.6" customHeight="1" thickBot="1" x14ac:dyDescent="0.3">
      <c r="A65" s="59" t="s">
        <v>46</v>
      </c>
      <c r="B65" s="55" t="s">
        <v>158</v>
      </c>
      <c r="C65" s="205"/>
      <c r="D65" s="206"/>
      <c r="E65" s="28"/>
      <c r="F65" s="67"/>
    </row>
    <row r="66" spans="1:6" ht="40.5" customHeight="1" thickBot="1" x14ac:dyDescent="0.3">
      <c r="A66" s="59" t="s">
        <v>49</v>
      </c>
      <c r="B66" s="55" t="s">
        <v>65</v>
      </c>
      <c r="C66" s="205"/>
      <c r="D66" s="206"/>
      <c r="E66" s="28"/>
      <c r="F66" s="67"/>
    </row>
    <row r="67" spans="1:6" ht="90" thickBot="1" x14ac:dyDescent="0.3">
      <c r="A67" s="59" t="s">
        <v>24</v>
      </c>
      <c r="B67" s="55" t="s">
        <v>157</v>
      </c>
      <c r="C67" s="205"/>
      <c r="D67" s="206"/>
      <c r="E67" s="28"/>
      <c r="F67" s="67"/>
    </row>
    <row r="68" spans="1:6" ht="64.5" thickBot="1" x14ac:dyDescent="0.3">
      <c r="A68" s="59" t="s">
        <v>26</v>
      </c>
      <c r="B68" s="55" t="s">
        <v>156</v>
      </c>
      <c r="C68" s="128" t="s">
        <v>25</v>
      </c>
      <c r="D68" s="129"/>
      <c r="E68" s="29"/>
      <c r="F68" s="67" t="s">
        <v>217</v>
      </c>
    </row>
    <row r="69" spans="1:6" ht="30" customHeight="1" thickBot="1" x14ac:dyDescent="0.3">
      <c r="A69" s="59" t="s">
        <v>50</v>
      </c>
      <c r="B69" s="55" t="s">
        <v>74</v>
      </c>
      <c r="C69" s="205"/>
      <c r="D69" s="206"/>
      <c r="E69" s="28"/>
      <c r="F69" s="67"/>
    </row>
    <row r="70" spans="1:6" ht="39.75" customHeight="1" thickBot="1" x14ac:dyDescent="0.3">
      <c r="A70" s="59" t="s">
        <v>27</v>
      </c>
      <c r="B70" s="55" t="s">
        <v>75</v>
      </c>
      <c r="C70" s="128" t="s">
        <v>25</v>
      </c>
      <c r="D70" s="129"/>
      <c r="E70" s="29"/>
      <c r="F70" s="67" t="s">
        <v>218</v>
      </c>
    </row>
    <row r="71" spans="1:6" ht="42.6" customHeight="1" thickBot="1" x14ac:dyDescent="0.3">
      <c r="A71" s="59" t="s">
        <v>51</v>
      </c>
      <c r="B71" s="55" t="s">
        <v>121</v>
      </c>
      <c r="C71" s="205"/>
      <c r="D71" s="206"/>
      <c r="E71" s="28"/>
      <c r="F71" s="67"/>
    </row>
    <row r="72" spans="1:6" ht="28.5" customHeight="1" thickBot="1" x14ac:dyDescent="0.3">
      <c r="A72" s="59" t="s">
        <v>43</v>
      </c>
      <c r="B72" s="55" t="s">
        <v>42</v>
      </c>
      <c r="C72" s="205"/>
      <c r="D72" s="206"/>
      <c r="E72" s="28"/>
      <c r="F72" s="67"/>
    </row>
    <row r="73" spans="1:6" ht="39.75" customHeight="1" thickBot="1" x14ac:dyDescent="0.3">
      <c r="A73" s="59" t="s">
        <v>44</v>
      </c>
      <c r="B73" s="55" t="s">
        <v>81</v>
      </c>
      <c r="C73" s="205" t="s">
        <v>144</v>
      </c>
      <c r="D73" s="206"/>
      <c r="E73" s="28"/>
      <c r="F73" s="67" t="s">
        <v>219</v>
      </c>
    </row>
    <row r="74" spans="1:6" ht="26.25" thickBot="1" x14ac:dyDescent="0.3">
      <c r="A74" s="59" t="s">
        <v>41</v>
      </c>
      <c r="B74" s="55" t="s">
        <v>66</v>
      </c>
      <c r="C74" s="205"/>
      <c r="D74" s="206"/>
      <c r="E74" s="28"/>
      <c r="F74" s="67"/>
    </row>
    <row r="75" spans="1:6" ht="15.75" thickBot="1" x14ac:dyDescent="0.3">
      <c r="F75" s="80"/>
    </row>
    <row r="76" spans="1:6" ht="15.95" customHeight="1" thickBot="1" x14ac:dyDescent="0.3">
      <c r="A76" s="144" t="s">
        <v>122</v>
      </c>
      <c r="B76" s="145"/>
      <c r="C76" s="145"/>
      <c r="D76" s="146"/>
      <c r="E76" s="27"/>
      <c r="F76" s="76" t="s">
        <v>204</v>
      </c>
    </row>
    <row r="77" spans="1:6" ht="15" customHeight="1" thickBot="1" x14ac:dyDescent="0.3">
      <c r="A77" s="163" t="s">
        <v>123</v>
      </c>
      <c r="B77" s="164"/>
      <c r="C77" s="164"/>
      <c r="D77" s="165"/>
      <c r="E77" s="24"/>
      <c r="F77" s="62" t="s">
        <v>153</v>
      </c>
    </row>
    <row r="78" spans="1:6" ht="14.45" customHeight="1" x14ac:dyDescent="0.25">
      <c r="A78" s="157" t="s">
        <v>67</v>
      </c>
      <c r="B78" s="158"/>
      <c r="C78" s="158"/>
      <c r="D78" s="159"/>
      <c r="F78" s="73">
        <f>-0.01*('PPI Adj'!D6)</f>
        <v>-1.167E-2</v>
      </c>
    </row>
    <row r="79" spans="1:6" ht="14.45" customHeight="1" x14ac:dyDescent="0.25">
      <c r="A79" s="151" t="s">
        <v>29</v>
      </c>
      <c r="B79" s="152"/>
      <c r="C79" s="152"/>
      <c r="D79" s="153"/>
      <c r="F79" s="74">
        <f>0.01*('PPI Adj'!D6)</f>
        <v>1.167E-2</v>
      </c>
    </row>
    <row r="80" spans="1:6" x14ac:dyDescent="0.25">
      <c r="A80" s="151" t="s">
        <v>30</v>
      </c>
      <c r="B80" s="152"/>
      <c r="C80" s="152"/>
      <c r="D80" s="153"/>
      <c r="F80" s="74">
        <f>0.01*('PPI Adj'!D6)</f>
        <v>1.167E-2</v>
      </c>
    </row>
    <row r="81" spans="1:6" x14ac:dyDescent="0.25">
      <c r="A81" s="151" t="s">
        <v>31</v>
      </c>
      <c r="B81" s="152"/>
      <c r="C81" s="152"/>
      <c r="D81" s="153"/>
      <c r="F81" s="74">
        <f>0.01*('PPI Adj'!D6)</f>
        <v>1.167E-2</v>
      </c>
    </row>
    <row r="82" spans="1:6" ht="14.45" customHeight="1" x14ac:dyDescent="0.25">
      <c r="A82" s="151" t="s">
        <v>155</v>
      </c>
      <c r="B82" s="152"/>
      <c r="C82" s="152"/>
      <c r="D82" s="153"/>
      <c r="F82" s="74">
        <f>1250*('PPI Adj'!D6)</f>
        <v>1458.75</v>
      </c>
    </row>
    <row r="83" spans="1:6" x14ac:dyDescent="0.25">
      <c r="A83" s="151" t="s">
        <v>154</v>
      </c>
      <c r="B83" s="152"/>
      <c r="C83" s="152"/>
      <c r="D83" s="153"/>
      <c r="F83" s="74">
        <f>0.01*('PPI Adj'!D6)</f>
        <v>1.167E-2</v>
      </c>
    </row>
    <row r="84" spans="1:6" ht="14.45" customHeight="1" x14ac:dyDescent="0.25">
      <c r="A84" s="151" t="s">
        <v>70</v>
      </c>
      <c r="B84" s="152"/>
      <c r="C84" s="152"/>
      <c r="D84" s="153"/>
      <c r="F84" s="74">
        <f>8800*('PPI Adj'!D6)</f>
        <v>10269.6</v>
      </c>
    </row>
    <row r="85" spans="1:6" ht="14.45" customHeight="1" x14ac:dyDescent="0.25">
      <c r="A85" s="151" t="s">
        <v>69</v>
      </c>
      <c r="B85" s="152"/>
      <c r="C85" s="152"/>
      <c r="D85" s="153"/>
      <c r="F85" s="74" t="s">
        <v>130</v>
      </c>
    </row>
    <row r="86" spans="1:6" x14ac:dyDescent="0.25">
      <c r="A86" s="151" t="s">
        <v>13</v>
      </c>
      <c r="B86" s="152"/>
      <c r="C86" s="152"/>
      <c r="D86" s="153"/>
      <c r="F86" s="74">
        <f>9227*('PPI Adj'!D6)</f>
        <v>10767.909</v>
      </c>
    </row>
    <row r="87" spans="1:6" ht="14.45" customHeight="1" x14ac:dyDescent="0.25">
      <c r="A87" s="151" t="s">
        <v>32</v>
      </c>
      <c r="B87" s="152"/>
      <c r="C87" s="152"/>
      <c r="D87" s="153"/>
      <c r="F87" s="74">
        <f>0.01*('PPI Adj'!D6)</f>
        <v>1.167E-2</v>
      </c>
    </row>
    <row r="88" spans="1:6" x14ac:dyDescent="0.25">
      <c r="A88" s="151" t="s">
        <v>33</v>
      </c>
      <c r="B88" s="152"/>
      <c r="C88" s="152"/>
      <c r="D88" s="153"/>
      <c r="F88" s="74">
        <f>0.01*('PPI Adj'!D6)</f>
        <v>1.167E-2</v>
      </c>
    </row>
    <row r="89" spans="1:6" x14ac:dyDescent="0.25">
      <c r="A89" s="151" t="s">
        <v>147</v>
      </c>
      <c r="B89" s="152"/>
      <c r="C89" s="152"/>
      <c r="D89" s="153"/>
      <c r="F89" s="74">
        <f>0.01*('PPI Adj'!D6)</f>
        <v>1.167E-2</v>
      </c>
    </row>
    <row r="90" spans="1:6" x14ac:dyDescent="0.25">
      <c r="A90" s="151" t="s">
        <v>34</v>
      </c>
      <c r="B90" s="152"/>
      <c r="C90" s="152"/>
      <c r="D90" s="153"/>
      <c r="F90" s="74">
        <f>0.01*('PPI Adj'!D6)</f>
        <v>1.167E-2</v>
      </c>
    </row>
    <row r="91" spans="1:6" x14ac:dyDescent="0.25">
      <c r="A91" s="151" t="s">
        <v>35</v>
      </c>
      <c r="B91" s="152"/>
      <c r="C91" s="152"/>
      <c r="D91" s="153"/>
      <c r="F91" s="74">
        <f>0.01*('PPI Adj'!D6)</f>
        <v>1.167E-2</v>
      </c>
    </row>
    <row r="92" spans="1:6" x14ac:dyDescent="0.25">
      <c r="A92" s="151" t="s">
        <v>14</v>
      </c>
      <c r="B92" s="152"/>
      <c r="C92" s="152"/>
      <c r="D92" s="153"/>
      <c r="F92" s="74">
        <f>15000*('PPI Adj'!D6)</f>
        <v>17505</v>
      </c>
    </row>
    <row r="93" spans="1:6" ht="14.45" customHeight="1" x14ac:dyDescent="0.25">
      <c r="A93" s="151" t="s">
        <v>72</v>
      </c>
      <c r="B93" s="152"/>
      <c r="C93" s="152"/>
      <c r="D93" s="153"/>
      <c r="F93" s="74">
        <f>295*('PPI Adj'!D6)</f>
        <v>344.26499999999999</v>
      </c>
    </row>
    <row r="94" spans="1:6" ht="15" customHeight="1" x14ac:dyDescent="0.25">
      <c r="A94" s="160" t="s">
        <v>190</v>
      </c>
      <c r="B94" s="161"/>
      <c r="C94" s="161"/>
      <c r="D94" s="162"/>
      <c r="F94" s="86">
        <f>0.01*('PPI Adj'!D6)</f>
        <v>1.167E-2</v>
      </c>
    </row>
    <row r="95" spans="1:6" ht="15.75" thickBot="1" x14ac:dyDescent="0.3">
      <c r="A95" s="154" t="s">
        <v>73</v>
      </c>
      <c r="B95" s="155"/>
      <c r="C95" s="155"/>
      <c r="D95" s="156"/>
      <c r="F95" s="75">
        <f>5000*('PPI Adj'!D6)</f>
        <v>5835</v>
      </c>
    </row>
    <row r="96" spans="1:6" ht="15.95" customHeight="1" thickBot="1" x14ac:dyDescent="0.3">
      <c r="E96" s="27"/>
      <c r="F96" s="80"/>
    </row>
    <row r="97" spans="1:6" ht="15" customHeight="1" thickBot="1" x14ac:dyDescent="0.3">
      <c r="A97" s="144" t="s">
        <v>120</v>
      </c>
      <c r="B97" s="145"/>
      <c r="C97" s="145"/>
      <c r="D97" s="146"/>
      <c r="E97" s="24"/>
      <c r="F97" s="76" t="s">
        <v>204</v>
      </c>
    </row>
    <row r="98" spans="1:6" ht="41.1" customHeight="1" thickBot="1" x14ac:dyDescent="0.3">
      <c r="A98" s="26" t="s">
        <v>28</v>
      </c>
      <c r="B98" s="25" t="s">
        <v>7</v>
      </c>
      <c r="C98" s="147" t="s">
        <v>119</v>
      </c>
      <c r="D98" s="148"/>
      <c r="F98" s="62" t="s">
        <v>153</v>
      </c>
    </row>
    <row r="99" spans="1:6" ht="27.75" customHeight="1" thickBot="1" x14ac:dyDescent="0.3">
      <c r="A99" s="23" t="s">
        <v>67</v>
      </c>
      <c r="B99" s="58" t="s">
        <v>107</v>
      </c>
      <c r="C99" s="207"/>
      <c r="D99" s="208"/>
      <c r="F99" s="67"/>
    </row>
    <row r="100" spans="1:6" ht="53.1" customHeight="1" thickBot="1" x14ac:dyDescent="0.3">
      <c r="A100" s="59" t="s">
        <v>29</v>
      </c>
      <c r="B100" s="55" t="s">
        <v>85</v>
      </c>
      <c r="C100" s="128" t="s">
        <v>25</v>
      </c>
      <c r="D100" s="129"/>
      <c r="F100" s="67" t="s">
        <v>221</v>
      </c>
    </row>
    <row r="101" spans="1:6" ht="27.95" customHeight="1" thickBot="1" x14ac:dyDescent="0.3">
      <c r="A101" s="59" t="s">
        <v>30</v>
      </c>
      <c r="B101" s="55" t="s">
        <v>76</v>
      </c>
      <c r="C101" s="205"/>
      <c r="D101" s="206"/>
      <c r="F101" s="67"/>
    </row>
    <row r="102" spans="1:6" ht="14.45" customHeight="1" thickBot="1" x14ac:dyDescent="0.3">
      <c r="A102" s="59" t="s">
        <v>31</v>
      </c>
      <c r="B102" s="55" t="s">
        <v>68</v>
      </c>
      <c r="C102" s="128" t="s">
        <v>78</v>
      </c>
      <c r="D102" s="129"/>
      <c r="F102" s="67" t="s">
        <v>222</v>
      </c>
    </row>
    <row r="103" spans="1:6" ht="14.45" customHeight="1" x14ac:dyDescent="0.25">
      <c r="A103" s="134" t="s">
        <v>55</v>
      </c>
      <c r="B103" s="136" t="s">
        <v>98</v>
      </c>
      <c r="C103" s="130" t="s">
        <v>149</v>
      </c>
      <c r="D103" s="131"/>
      <c r="F103" s="68" t="s">
        <v>223</v>
      </c>
    </row>
    <row r="104" spans="1:6" ht="14.45" customHeight="1" x14ac:dyDescent="0.25">
      <c r="A104" s="140"/>
      <c r="B104" s="141"/>
      <c r="C104" s="142" t="s">
        <v>148</v>
      </c>
      <c r="D104" s="143"/>
      <c r="F104" s="63" t="s">
        <v>224</v>
      </c>
    </row>
    <row r="105" spans="1:6" ht="24.95" customHeight="1" x14ac:dyDescent="0.25">
      <c r="A105" s="140"/>
      <c r="B105" s="141"/>
      <c r="C105" s="142" t="s">
        <v>91</v>
      </c>
      <c r="D105" s="143"/>
      <c r="F105" s="63" t="s">
        <v>225</v>
      </c>
    </row>
    <row r="106" spans="1:6" ht="15.75" thickBot="1" x14ac:dyDescent="0.3">
      <c r="A106" s="135"/>
      <c r="B106" s="137"/>
      <c r="C106" s="138" t="s">
        <v>92</v>
      </c>
      <c r="D106" s="139"/>
      <c r="F106" s="69" t="s">
        <v>226</v>
      </c>
    </row>
    <row r="107" spans="1:6" x14ac:dyDescent="0.25">
      <c r="A107" s="134" t="s">
        <v>56</v>
      </c>
      <c r="B107" s="136" t="s">
        <v>152</v>
      </c>
      <c r="C107" s="130" t="s">
        <v>151</v>
      </c>
      <c r="D107" s="131"/>
      <c r="F107" s="68" t="s">
        <v>257</v>
      </c>
    </row>
    <row r="108" spans="1:6" ht="14.45" customHeight="1" x14ac:dyDescent="0.25">
      <c r="A108" s="140"/>
      <c r="B108" s="141"/>
      <c r="C108" s="142" t="s">
        <v>150</v>
      </c>
      <c r="D108" s="143"/>
      <c r="F108" s="70">
        <v>8270</v>
      </c>
    </row>
    <row r="109" spans="1:6" ht="14.45" customHeight="1" x14ac:dyDescent="0.25">
      <c r="A109" s="140"/>
      <c r="B109" s="141"/>
      <c r="C109" s="142" t="s">
        <v>149</v>
      </c>
      <c r="D109" s="143"/>
      <c r="F109" s="70" t="s">
        <v>257</v>
      </c>
    </row>
    <row r="110" spans="1:6" ht="14.45" customHeight="1" x14ac:dyDescent="0.25">
      <c r="A110" s="140"/>
      <c r="B110" s="141"/>
      <c r="C110" s="142" t="s">
        <v>148</v>
      </c>
      <c r="D110" s="143"/>
      <c r="F110" s="63">
        <v>8270</v>
      </c>
    </row>
    <row r="111" spans="1:6" ht="14.45" customHeight="1" x14ac:dyDescent="0.25">
      <c r="A111" s="140"/>
      <c r="B111" s="141"/>
      <c r="C111" s="142" t="s">
        <v>89</v>
      </c>
      <c r="D111" s="143"/>
      <c r="F111" s="63" t="s">
        <v>256</v>
      </c>
    </row>
    <row r="112" spans="1:6" ht="14.45" customHeight="1" x14ac:dyDescent="0.25">
      <c r="A112" s="140"/>
      <c r="B112" s="141"/>
      <c r="C112" s="142" t="s">
        <v>90</v>
      </c>
      <c r="D112" s="143"/>
      <c r="F112" s="70" t="s">
        <v>257</v>
      </c>
    </row>
    <row r="113" spans="1:6" ht="15" customHeight="1" x14ac:dyDescent="0.25">
      <c r="A113" s="140"/>
      <c r="B113" s="141"/>
      <c r="C113" s="142" t="s">
        <v>91</v>
      </c>
      <c r="D113" s="143"/>
      <c r="F113" s="70" t="s">
        <v>256</v>
      </c>
    </row>
    <row r="114" spans="1:6" ht="143.44999999999999" customHeight="1" thickBot="1" x14ac:dyDescent="0.3">
      <c r="A114" s="135"/>
      <c r="B114" s="137"/>
      <c r="C114" s="138" t="s">
        <v>92</v>
      </c>
      <c r="D114" s="139"/>
      <c r="F114" s="69" t="s">
        <v>257</v>
      </c>
    </row>
    <row r="115" spans="1:6" ht="168.6" customHeight="1" thickBot="1" x14ac:dyDescent="0.3">
      <c r="A115" s="22" t="s">
        <v>70</v>
      </c>
      <c r="B115" s="21" t="s">
        <v>104</v>
      </c>
      <c r="C115" s="128" t="s">
        <v>82</v>
      </c>
      <c r="D115" s="129"/>
      <c r="F115" s="68" t="s">
        <v>247</v>
      </c>
    </row>
    <row r="116" spans="1:6" ht="29.1" customHeight="1" thickBot="1" x14ac:dyDescent="0.3">
      <c r="A116" s="59" t="s">
        <v>69</v>
      </c>
      <c r="B116" s="5" t="s">
        <v>124</v>
      </c>
      <c r="C116" s="128" t="s">
        <v>82</v>
      </c>
      <c r="D116" s="129"/>
      <c r="F116" s="67" t="s">
        <v>130</v>
      </c>
    </row>
    <row r="117" spans="1:6" ht="24.6" customHeight="1" x14ac:dyDescent="0.25">
      <c r="A117" s="134" t="s">
        <v>13</v>
      </c>
      <c r="B117" s="136" t="s">
        <v>77</v>
      </c>
      <c r="C117" s="130" t="s">
        <v>25</v>
      </c>
      <c r="D117" s="131"/>
      <c r="F117" s="68" t="s">
        <v>248</v>
      </c>
    </row>
    <row r="118" spans="1:6" ht="66" customHeight="1" thickBot="1" x14ac:dyDescent="0.3">
      <c r="A118" s="135"/>
      <c r="B118" s="137"/>
      <c r="C118" s="138" t="s">
        <v>87</v>
      </c>
      <c r="D118" s="139"/>
      <c r="F118" s="69" t="s">
        <v>184</v>
      </c>
    </row>
    <row r="119" spans="1:6" ht="40.5" customHeight="1" thickBot="1" x14ac:dyDescent="0.3">
      <c r="A119" s="59" t="s">
        <v>32</v>
      </c>
      <c r="B119" s="55" t="s">
        <v>99</v>
      </c>
      <c r="C119" s="205"/>
      <c r="D119" s="206"/>
      <c r="F119" s="67" t="s">
        <v>229</v>
      </c>
    </row>
    <row r="120" spans="1:6" ht="39" thickBot="1" x14ac:dyDescent="0.3">
      <c r="A120" s="59" t="s">
        <v>33</v>
      </c>
      <c r="B120" s="55" t="s">
        <v>71</v>
      </c>
      <c r="C120" s="205"/>
      <c r="D120" s="206"/>
      <c r="F120" s="67"/>
    </row>
    <row r="121" spans="1:6" ht="15.75" thickBot="1" x14ac:dyDescent="0.3">
      <c r="A121" s="59" t="s">
        <v>147</v>
      </c>
      <c r="B121" s="55" t="s">
        <v>146</v>
      </c>
      <c r="C121" s="128"/>
      <c r="D121" s="129"/>
      <c r="F121" s="67"/>
    </row>
    <row r="122" spans="1:6" ht="26.25" thickBot="1" x14ac:dyDescent="0.3">
      <c r="A122" s="59" t="s">
        <v>34</v>
      </c>
      <c r="B122" s="55" t="s">
        <v>84</v>
      </c>
      <c r="C122" s="128" t="s">
        <v>83</v>
      </c>
      <c r="D122" s="129"/>
      <c r="F122" s="67" t="s">
        <v>132</v>
      </c>
    </row>
    <row r="123" spans="1:6" ht="54.95" customHeight="1" thickBot="1" x14ac:dyDescent="0.3">
      <c r="A123" s="59" t="s">
        <v>35</v>
      </c>
      <c r="B123" s="55" t="s">
        <v>100</v>
      </c>
      <c r="C123" s="128" t="s">
        <v>79</v>
      </c>
      <c r="D123" s="129"/>
      <c r="F123" s="69" t="s">
        <v>230</v>
      </c>
    </row>
    <row r="124" spans="1:6" ht="54.95" customHeight="1" thickBot="1" x14ac:dyDescent="0.3">
      <c r="A124" s="209" t="s">
        <v>14</v>
      </c>
      <c r="B124" s="211" t="s">
        <v>101</v>
      </c>
      <c r="C124" s="128" t="s">
        <v>102</v>
      </c>
      <c r="D124" s="129"/>
      <c r="F124" s="83" t="s">
        <v>259</v>
      </c>
    </row>
    <row r="125" spans="1:6" ht="66" customHeight="1" thickBot="1" x14ac:dyDescent="0.3">
      <c r="A125" s="210"/>
      <c r="B125" s="212"/>
      <c r="C125" s="128" t="s">
        <v>193</v>
      </c>
      <c r="D125" s="129"/>
      <c r="F125" s="84" t="s">
        <v>219</v>
      </c>
    </row>
    <row r="126" spans="1:6" ht="68.45" customHeight="1" thickBot="1" x14ac:dyDescent="0.3">
      <c r="A126" s="59" t="s">
        <v>72</v>
      </c>
      <c r="B126" s="55" t="s">
        <v>105</v>
      </c>
      <c r="C126" s="128" t="s">
        <v>79</v>
      </c>
      <c r="D126" s="129"/>
      <c r="F126" s="67" t="s">
        <v>232</v>
      </c>
    </row>
    <row r="127" spans="1:6" ht="64.5" thickBot="1" x14ac:dyDescent="0.3">
      <c r="A127" s="59" t="s">
        <v>73</v>
      </c>
      <c r="B127" s="55" t="s">
        <v>106</v>
      </c>
      <c r="C127" s="205"/>
      <c r="D127" s="206"/>
      <c r="F127" s="67"/>
    </row>
  </sheetData>
  <sheetProtection selectLockedCells="1" selectUnlockedCells="1"/>
  <mergeCells count="143">
    <mergeCell ref="C126:D126"/>
    <mergeCell ref="C127:D127"/>
    <mergeCell ref="A94:D94"/>
    <mergeCell ref="C119:D119"/>
    <mergeCell ref="C120:D120"/>
    <mergeCell ref="C121:D121"/>
    <mergeCell ref="C122:D122"/>
    <mergeCell ref="C123:D123"/>
    <mergeCell ref="A124:A125"/>
    <mergeCell ref="B124:B125"/>
    <mergeCell ref="C124:D124"/>
    <mergeCell ref="C125:D125"/>
    <mergeCell ref="C114:D114"/>
    <mergeCell ref="C115:D115"/>
    <mergeCell ref="C116:D116"/>
    <mergeCell ref="A117:A118"/>
    <mergeCell ref="B117:B118"/>
    <mergeCell ref="C117:D117"/>
    <mergeCell ref="C118:D118"/>
    <mergeCell ref="C106:D106"/>
    <mergeCell ref="A107:A114"/>
    <mergeCell ref="B107:B114"/>
    <mergeCell ref="C107:D107"/>
    <mergeCell ref="C108:D108"/>
    <mergeCell ref="C109:D109"/>
    <mergeCell ref="C110:D110"/>
    <mergeCell ref="C111:D111"/>
    <mergeCell ref="C112:D112"/>
    <mergeCell ref="C113:D113"/>
    <mergeCell ref="C98:D98"/>
    <mergeCell ref="C99:D99"/>
    <mergeCell ref="C100:D100"/>
    <mergeCell ref="C101:D101"/>
    <mergeCell ref="C102:D102"/>
    <mergeCell ref="A103:A106"/>
    <mergeCell ref="B103:B106"/>
    <mergeCell ref="C103:D103"/>
    <mergeCell ref="C104:D104"/>
    <mergeCell ref="C105:D105"/>
    <mergeCell ref="A90:D90"/>
    <mergeCell ref="A91:D91"/>
    <mergeCell ref="A92:D92"/>
    <mergeCell ref="A93:D93"/>
    <mergeCell ref="A95:D95"/>
    <mergeCell ref="A97:D97"/>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C29:D29"/>
    <mergeCell ref="A30:A34"/>
    <mergeCell ref="B30:B34"/>
    <mergeCell ref="C30:D30"/>
    <mergeCell ref="C31:D31"/>
    <mergeCell ref="C32:D32"/>
    <mergeCell ref="C33:D33"/>
    <mergeCell ref="C34:D34"/>
    <mergeCell ref="C25:D25"/>
    <mergeCell ref="C26:D26"/>
    <mergeCell ref="A27:A28"/>
    <mergeCell ref="B27:B28"/>
    <mergeCell ref="C27:D27"/>
    <mergeCell ref="C28:D28"/>
    <mergeCell ref="B21:D21"/>
    <mergeCell ref="B22:D22"/>
    <mergeCell ref="A24:D24"/>
    <mergeCell ref="B10:D10"/>
    <mergeCell ref="B11:D11"/>
    <mergeCell ref="B12:D12"/>
    <mergeCell ref="B13:D13"/>
    <mergeCell ref="B14:D14"/>
    <mergeCell ref="B15:D15"/>
    <mergeCell ref="A3:D3"/>
    <mergeCell ref="A4:D4"/>
    <mergeCell ref="A5:F5"/>
    <mergeCell ref="A6:D6"/>
    <mergeCell ref="B8:D8"/>
    <mergeCell ref="B9:D9"/>
    <mergeCell ref="B16:D16"/>
    <mergeCell ref="B17:D17"/>
    <mergeCell ref="A19:D19"/>
  </mergeCells>
  <conditionalFormatting sqref="C55 C61">
    <cfRule type="expression" dxfId="9" priority="54">
      <formula>#REF!="NO"</formula>
    </cfRule>
  </conditionalFormatting>
  <conditionalFormatting sqref="C125">
    <cfRule type="expression" dxfId="8" priority="37">
      <formula>#REF!="NO"</formula>
    </cfRule>
  </conditionalFormatting>
  <conditionalFormatting sqref="C99:D124">
    <cfRule type="expression" dxfId="7" priority="30">
      <formula>#REF!="NO"</formula>
    </cfRule>
  </conditionalFormatting>
  <conditionalFormatting sqref="C126:D127">
    <cfRule type="expression" dxfId="6" priority="38">
      <formula>#REF!="NO"</formula>
    </cfRule>
  </conditionalFormatting>
  <conditionalFormatting sqref="C26:F74">
    <cfRule type="expression" dxfId="5" priority="13">
      <formula>#REF!="NO"</formula>
    </cfRule>
  </conditionalFormatting>
  <conditionalFormatting sqref="F8">
    <cfRule type="expression" dxfId="4" priority="7">
      <formula>$F$2="NO"</formula>
    </cfRule>
  </conditionalFormatting>
  <conditionalFormatting sqref="F9:F17">
    <cfRule type="expression" dxfId="3" priority="25">
      <formula>#REF!="NO"</formula>
    </cfRule>
  </conditionalFormatting>
  <conditionalFormatting sqref="F21:F22">
    <cfRule type="expression" dxfId="2" priority="21">
      <formula>#REF!="NO"</formula>
    </cfRule>
  </conditionalFormatting>
  <conditionalFormatting sqref="F78:F95">
    <cfRule type="expression" dxfId="1" priority="1">
      <formula>#REF!="NO"</formula>
    </cfRule>
  </conditionalFormatting>
  <conditionalFormatting sqref="F99:F124 F126:F127">
    <cfRule type="expression" dxfId="0" priority="8">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H6"/>
  <sheetViews>
    <sheetView workbookViewId="0">
      <selection activeCell="D4" sqref="D4"/>
    </sheetView>
  </sheetViews>
  <sheetFormatPr defaultRowHeight="15" x14ac:dyDescent="0.25"/>
  <cols>
    <col min="2" max="2" width="12" bestFit="1" customWidth="1"/>
    <col min="5" max="8" width="9.140625" hidden="1" customWidth="1"/>
    <col min="9" max="9" width="9.140625" customWidth="1"/>
  </cols>
  <sheetData>
    <row r="1" spans="1:7" x14ac:dyDescent="0.25">
      <c r="A1" s="213" t="s">
        <v>264</v>
      </c>
      <c r="B1" s="213"/>
      <c r="C1" s="213"/>
      <c r="D1" s="213"/>
    </row>
    <row r="2" spans="1:7" x14ac:dyDescent="0.25">
      <c r="B2" s="11" t="s">
        <v>139</v>
      </c>
      <c r="C2" s="12"/>
      <c r="D2" s="13" t="s">
        <v>143</v>
      </c>
      <c r="E2" s="3"/>
      <c r="F2" s="3"/>
      <c r="G2" s="3"/>
    </row>
    <row r="3" spans="1:7" ht="30" x14ac:dyDescent="0.25">
      <c r="B3" s="14" t="s">
        <v>191</v>
      </c>
      <c r="C3" s="12"/>
      <c r="D3" s="20">
        <v>322.79199999999997</v>
      </c>
      <c r="E3" s="14" t="s">
        <v>140</v>
      </c>
      <c r="F3" s="12"/>
      <c r="G3" s="16">
        <v>243.1</v>
      </c>
    </row>
    <row r="4" spans="1:7" ht="30" x14ac:dyDescent="0.25">
      <c r="B4" s="17" t="s">
        <v>266</v>
      </c>
      <c r="C4" s="12"/>
      <c r="D4" s="121">
        <v>376.62</v>
      </c>
      <c r="E4" s="17" t="str">
        <f>B4</f>
        <v>10/2026 PPI</v>
      </c>
      <c r="F4" s="12"/>
      <c r="G4" s="15">
        <f>D4</f>
        <v>376.62</v>
      </c>
    </row>
    <row r="5" spans="1:7" ht="30" x14ac:dyDescent="0.25">
      <c r="B5" s="17" t="s">
        <v>141</v>
      </c>
      <c r="C5" s="12"/>
      <c r="D5" s="18">
        <f>D4/D3</f>
        <v>1.166757540459491</v>
      </c>
      <c r="E5" s="17" t="s">
        <v>141</v>
      </c>
      <c r="F5" s="12"/>
      <c r="G5" s="18">
        <f>G4/G3</f>
        <v>1.5492389962978199</v>
      </c>
    </row>
    <row r="6" spans="1:7" ht="30" x14ac:dyDescent="0.25">
      <c r="B6" s="19" t="s">
        <v>142</v>
      </c>
      <c r="C6" s="12"/>
      <c r="D6" s="20">
        <f>ROUND(D5,3)</f>
        <v>1.167</v>
      </c>
      <c r="E6" s="19" t="s">
        <v>142</v>
      </c>
      <c r="F6" s="12"/>
      <c r="G6" s="20">
        <f>ROUND(G5,3)</f>
        <v>1.5489999999999999</v>
      </c>
    </row>
  </sheetData>
  <mergeCells count="1">
    <mergeCell ref="A1:D1"/>
  </mergeCells>
  <hyperlinks>
    <hyperlink ref="D2" r:id="rId1" display="WPU141302" xr:uid="{E63BF073-2702-4351-8726-39E8F2D98D9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Attachment 1 - Summary</vt:lpstr>
      <vt:lpstr>C (Item 4-EV)</vt:lpstr>
      <vt:lpstr>D (Item 1-EV)</vt:lpstr>
      <vt:lpstr>D (Item 3-EV)</vt:lpstr>
      <vt:lpstr>D (Item 5-EV)</vt:lpstr>
      <vt:lpstr>PPI Adj</vt:lpstr>
      <vt:lpstr>'Attachment 1 - Summary'!Print_Area</vt:lpstr>
      <vt:lpstr>'C (Item 4-EV)'!Print_Area</vt:lpstr>
      <vt:lpstr>'C (Item 4-EV)'!Print_Titles</vt:lpstr>
      <vt:lpstr>'D (Item 1-EV)'!Print_Titles</vt:lpstr>
      <vt:lpstr>'D (Item 3-EV)'!Print_Titles</vt:lpstr>
      <vt:lpstr>'D (Item 5-EV)'!Print_Titles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