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ogs-smb\ogs_shared\ProcurementServices\PSTm03(StJock)\Envelopes\50030-23272 Wove,KraftEnvelopes\PriceAdjustments\23272_PA 7 (2025-05-17 to 2025-08-16)\"/>
    </mc:Choice>
  </mc:AlternateContent>
  <xr:revisionPtr revIDLastSave="0" documentId="13_ncr:1_{D2339395-23DF-43AA-8ACD-8EA8C930A7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djustment" sheetId="12" state="hidden" r:id="rId1"/>
    <sheet name="Price List 5-17-25 - 8-16-25" sheetId="13" r:id="rId2"/>
    <sheet name="Item 1 - Pricing" sheetId="2" state="hidden" r:id="rId3"/>
    <sheet name="Item 2 - Pricing" sheetId="3" state="hidden" r:id="rId4"/>
    <sheet name="Item 3 - Pricing" sheetId="4" state="hidden" r:id="rId5"/>
    <sheet name="Item 4 - Pricing" sheetId="5" state="hidden" r:id="rId6"/>
    <sheet name="Item  5- Pricing" sheetId="10" state="hidden" r:id="rId7"/>
    <sheet name="Item 6 - Pricing" sheetId="11" state="hidden" r:id="rId8"/>
  </sheets>
  <definedNames>
    <definedName name="_xlnm.Print_Area" localSheetId="2">'Item 1 - Pricing'!$A$1:$C$63</definedName>
    <definedName name="_xlnm.Print_Area" localSheetId="3">'Item 2 - Pricing'!$A$1:$C$36</definedName>
    <definedName name="_xlnm.Print_Area" localSheetId="4">'Item 3 - Pricing'!$A$1:$C$58</definedName>
    <definedName name="_xlnm.Print_Area" localSheetId="5">'Item 4 - Pricing'!$A$1:$C$39</definedName>
    <definedName name="_xlnm.Print_Area" localSheetId="1">'Price List 5-17-25 - 8-16-25'!$A$1:$G$343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3" l="1"/>
  <c r="D69" i="12"/>
  <c r="E69" i="12" s="1"/>
  <c r="D66" i="12"/>
  <c r="E66" i="12" s="1"/>
  <c r="D60" i="12"/>
  <c r="E60" i="12" s="1"/>
  <c r="D57" i="12"/>
  <c r="E57" i="12" s="1"/>
  <c r="D51" i="12"/>
  <c r="E51" i="12" s="1"/>
  <c r="D48" i="12"/>
  <c r="E48" i="12" s="1"/>
  <c r="D42" i="12"/>
  <c r="E42" i="12" s="1"/>
  <c r="D39" i="12"/>
  <c r="E39" i="12" s="1"/>
  <c r="D33" i="12"/>
  <c r="E33" i="12" s="1"/>
  <c r="D30" i="12"/>
  <c r="E30" i="12" s="1"/>
  <c r="D24" i="12"/>
  <c r="E24" i="12" s="1"/>
  <c r="D21" i="12"/>
  <c r="E21" i="12" s="1"/>
  <c r="D15" i="12"/>
  <c r="E15" i="12" s="1"/>
  <c r="D12" i="12"/>
  <c r="E12" i="12" s="1"/>
  <c r="D6" i="12"/>
  <c r="E6" i="12" s="1"/>
  <c r="B62" i="12" l="1"/>
  <c r="B71" i="12"/>
  <c r="B53" i="12"/>
  <c r="B44" i="12"/>
  <c r="B35" i="12"/>
  <c r="B26" i="12"/>
  <c r="B17" i="12"/>
  <c r="J87" i="11" l="1"/>
  <c r="K87" i="11" s="1"/>
  <c r="J72" i="11"/>
  <c r="K72" i="11" s="1"/>
  <c r="J59" i="11"/>
  <c r="K59" i="11" s="1"/>
  <c r="J47" i="11"/>
  <c r="K47" i="11" s="1"/>
  <c r="J28" i="11"/>
  <c r="K28" i="11" s="1"/>
  <c r="J15" i="11"/>
  <c r="K15" i="11" s="1"/>
  <c r="J44" i="10"/>
  <c r="K44" i="10" s="1"/>
  <c r="J33" i="10"/>
  <c r="K33" i="10" s="1"/>
  <c r="J20" i="10"/>
  <c r="K20" i="10" s="1"/>
  <c r="J9" i="10"/>
  <c r="K9" i="10" s="1"/>
  <c r="J30" i="5"/>
  <c r="K30" i="5" s="1"/>
  <c r="J24" i="5"/>
  <c r="K24" i="5" s="1"/>
  <c r="J12" i="5"/>
  <c r="K12" i="5" s="1"/>
  <c r="J51" i="4"/>
  <c r="K51" i="4" s="1"/>
  <c r="J45" i="4"/>
  <c r="K45" i="4" s="1"/>
  <c r="J23" i="4"/>
  <c r="K23" i="4" s="1"/>
  <c r="J15" i="4"/>
  <c r="K15" i="4" s="1"/>
  <c r="J10" i="4"/>
  <c r="K10" i="4" s="1"/>
  <c r="J31" i="3"/>
  <c r="K31" i="3" s="1"/>
  <c r="J23" i="3"/>
  <c r="K23" i="3" s="1"/>
  <c r="J8" i="3"/>
  <c r="K8" i="3" s="1"/>
  <c r="J53" i="2"/>
  <c r="K53" i="2" s="1"/>
  <c r="J40" i="2"/>
  <c r="K40" i="2" s="1"/>
  <c r="J29" i="2"/>
  <c r="K29" i="2" s="1"/>
  <c r="J16" i="2"/>
  <c r="K16" i="2" s="1"/>
  <c r="J16" i="3"/>
  <c r="K16" i="3" s="1"/>
  <c r="J88" i="11"/>
  <c r="K88" i="11" s="1"/>
  <c r="J71" i="11"/>
  <c r="K71" i="11" s="1"/>
  <c r="J57" i="11"/>
  <c r="K57" i="11" s="1"/>
  <c r="J44" i="11"/>
  <c r="K44" i="11" s="1"/>
  <c r="J27" i="11"/>
  <c r="K27" i="11" s="1"/>
  <c r="J13" i="11"/>
  <c r="K13" i="11" s="1"/>
  <c r="J45" i="10"/>
  <c r="K45" i="10" s="1"/>
  <c r="J34" i="10"/>
  <c r="K34" i="10" s="1"/>
  <c r="J21" i="10"/>
  <c r="K21" i="10" s="1"/>
  <c r="J7" i="10"/>
  <c r="K7" i="10" s="1"/>
  <c r="J31" i="5"/>
  <c r="K31" i="5" s="1"/>
  <c r="J25" i="5"/>
  <c r="K25" i="5" s="1"/>
  <c r="J8" i="5"/>
  <c r="K8" i="5" s="1"/>
  <c r="J52" i="4"/>
  <c r="K52" i="4" s="1"/>
  <c r="J46" i="4"/>
  <c r="K46" i="4" s="1"/>
  <c r="J24" i="4"/>
  <c r="K24" i="4" s="1"/>
  <c r="J16" i="4"/>
  <c r="K16" i="4" s="1"/>
  <c r="J7" i="4"/>
  <c r="K7" i="4" s="1"/>
  <c r="J32" i="3"/>
  <c r="K32" i="3" s="1"/>
  <c r="J14" i="3"/>
  <c r="K14" i="3" s="1"/>
  <c r="J9" i="3"/>
  <c r="K9" i="3" s="1"/>
  <c r="J54" i="2"/>
  <c r="K54" i="2" s="1"/>
  <c r="J34" i="2"/>
  <c r="K34" i="2" s="1"/>
  <c r="J25" i="2"/>
  <c r="K25" i="2" s="1"/>
  <c r="J8" i="2"/>
  <c r="K8" i="2" s="1"/>
  <c r="J53" i="11"/>
  <c r="K53" i="11" s="1"/>
  <c r="J37" i="11"/>
  <c r="K37" i="11" s="1"/>
  <c r="J24" i="11"/>
  <c r="K24" i="11" s="1"/>
  <c r="J9" i="11"/>
  <c r="K9" i="11" s="1"/>
  <c r="J85" i="11"/>
  <c r="K85" i="11" s="1"/>
  <c r="J67" i="11"/>
  <c r="K67" i="11" s="1"/>
  <c r="J52" i="11"/>
  <c r="K52" i="11" s="1"/>
  <c r="J40" i="11"/>
  <c r="K40" i="11" s="1"/>
  <c r="J23" i="11"/>
  <c r="K23" i="11" s="1"/>
  <c r="J8" i="11"/>
  <c r="K8" i="11" s="1"/>
  <c r="J46" i="10"/>
  <c r="K46" i="10" s="1"/>
  <c r="J32" i="10"/>
  <c r="K32" i="10" s="1"/>
  <c r="J18" i="10"/>
  <c r="K18" i="10" s="1"/>
  <c r="J32" i="5"/>
  <c r="K32" i="5" s="1"/>
  <c r="J21" i="5"/>
  <c r="K21" i="5" s="1"/>
  <c r="J9" i="5"/>
  <c r="K9" i="5" s="1"/>
  <c r="J53" i="4"/>
  <c r="K53" i="4" s="1"/>
  <c r="J40" i="4"/>
  <c r="K40" i="4" s="1"/>
  <c r="J25" i="4"/>
  <c r="K25" i="4" s="1"/>
  <c r="J17" i="4"/>
  <c r="K17" i="4" s="1"/>
  <c r="J33" i="3"/>
  <c r="K33" i="3" s="1"/>
  <c r="J15" i="3"/>
  <c r="K15" i="3" s="1"/>
  <c r="J10" i="3"/>
  <c r="K10" i="3" s="1"/>
  <c r="J59" i="2"/>
  <c r="K59" i="2" s="1"/>
  <c r="J50" i="2"/>
  <c r="K50" i="2" s="1"/>
  <c r="J35" i="2"/>
  <c r="K35" i="2" s="1"/>
  <c r="J17" i="2"/>
  <c r="K17" i="2" s="1"/>
  <c r="J9" i="2"/>
  <c r="K9" i="2" s="1"/>
  <c r="J26" i="10"/>
  <c r="K26" i="10" s="1"/>
  <c r="J33" i="5"/>
  <c r="K33" i="5" s="1"/>
  <c r="J13" i="5"/>
  <c r="K13" i="5" s="1"/>
  <c r="J26" i="4"/>
  <c r="K26" i="4" s="1"/>
  <c r="J7" i="3"/>
  <c r="K7" i="3" s="1"/>
  <c r="J80" i="11"/>
  <c r="K80" i="11" s="1"/>
  <c r="J66" i="11"/>
  <c r="K66" i="11" s="1"/>
  <c r="J54" i="11"/>
  <c r="K54" i="11" s="1"/>
  <c r="J36" i="11"/>
  <c r="K36" i="11" s="1"/>
  <c r="J22" i="11"/>
  <c r="K22" i="11" s="1"/>
  <c r="J10" i="11"/>
  <c r="K10" i="11" s="1"/>
  <c r="J38" i="10"/>
  <c r="K38" i="10" s="1"/>
  <c r="J27" i="10"/>
  <c r="K27" i="10" s="1"/>
  <c r="J14" i="10"/>
  <c r="K14" i="10" s="1"/>
  <c r="J34" i="5"/>
  <c r="K34" i="5" s="1"/>
  <c r="J14" i="5"/>
  <c r="K14" i="5" s="1"/>
  <c r="J41" i="4"/>
  <c r="K41" i="4" s="1"/>
  <c r="J34" i="4"/>
  <c r="K34" i="4" s="1"/>
  <c r="J27" i="4"/>
  <c r="K27" i="4" s="1"/>
  <c r="J19" i="4"/>
  <c r="K19" i="4" s="1"/>
  <c r="J35" i="3"/>
  <c r="K35" i="3" s="1"/>
  <c r="J17" i="3"/>
  <c r="K17" i="3" s="1"/>
  <c r="J61" i="2"/>
  <c r="K61" i="2" s="1"/>
  <c r="J46" i="2"/>
  <c r="K46" i="2" s="1"/>
  <c r="J33" i="2"/>
  <c r="K33" i="2" s="1"/>
  <c r="J19" i="2"/>
  <c r="K19" i="2" s="1"/>
  <c r="J11" i="2"/>
  <c r="K11" i="2" s="1"/>
  <c r="J68" i="11"/>
  <c r="K68" i="11" s="1"/>
  <c r="J18" i="4"/>
  <c r="K18" i="4" s="1"/>
  <c r="J18" i="2"/>
  <c r="K18" i="2" s="1"/>
  <c r="J76" i="11"/>
  <c r="K76" i="11" s="1"/>
  <c r="J63" i="11"/>
  <c r="K63" i="11" s="1"/>
  <c r="J51" i="11"/>
  <c r="K51" i="11" s="1"/>
  <c r="J32" i="11"/>
  <c r="K32" i="11" s="1"/>
  <c r="J19" i="11"/>
  <c r="K19" i="11" s="1"/>
  <c r="J7" i="11"/>
  <c r="K7" i="11" s="1"/>
  <c r="J39" i="10"/>
  <c r="K39" i="10" s="1"/>
  <c r="J28" i="10"/>
  <c r="K28" i="10" s="1"/>
  <c r="J15" i="10"/>
  <c r="K15" i="10" s="1"/>
  <c r="J29" i="5"/>
  <c r="K29" i="5" s="1"/>
  <c r="J15" i="5"/>
  <c r="K15" i="5" s="1"/>
  <c r="J42" i="4"/>
  <c r="K42" i="4" s="1"/>
  <c r="J35" i="4"/>
  <c r="K35" i="4" s="1"/>
  <c r="J28" i="4"/>
  <c r="K28" i="4" s="1"/>
  <c r="J13" i="4"/>
  <c r="K13" i="4" s="1"/>
  <c r="J29" i="3"/>
  <c r="K29" i="3" s="1"/>
  <c r="J18" i="3"/>
  <c r="K18" i="3" s="1"/>
  <c r="J58" i="2"/>
  <c r="K58" i="2" s="1"/>
  <c r="J47" i="2"/>
  <c r="K47" i="2" s="1"/>
  <c r="J26" i="2"/>
  <c r="K26" i="2" s="1"/>
  <c r="J20" i="2"/>
  <c r="K20" i="2" s="1"/>
  <c r="J12" i="2"/>
  <c r="K12" i="2" s="1"/>
  <c r="J81" i="11"/>
  <c r="K81" i="11" s="1"/>
  <c r="J77" i="11"/>
  <c r="K77" i="11" s="1"/>
  <c r="J62" i="11"/>
  <c r="K62" i="11" s="1"/>
  <c r="J45" i="11"/>
  <c r="K45" i="11" s="1"/>
  <c r="J33" i="11"/>
  <c r="K33" i="11" s="1"/>
  <c r="J18" i="11"/>
  <c r="K18" i="11" s="1"/>
  <c r="J40" i="10"/>
  <c r="K40" i="10" s="1"/>
  <c r="J25" i="10"/>
  <c r="K25" i="10" s="1"/>
  <c r="J12" i="10"/>
  <c r="K12" i="10" s="1"/>
  <c r="J22" i="5"/>
  <c r="K22" i="5" s="1"/>
  <c r="J16" i="5"/>
  <c r="K16" i="5" s="1"/>
  <c r="J43" i="4"/>
  <c r="K43" i="4" s="1"/>
  <c r="J36" i="4"/>
  <c r="K36" i="4" s="1"/>
  <c r="J22" i="4"/>
  <c r="K22" i="4" s="1"/>
  <c r="J8" i="4"/>
  <c r="K8" i="4" s="1"/>
  <c r="J24" i="3"/>
  <c r="K24" i="3" s="1"/>
  <c r="J19" i="3"/>
  <c r="K19" i="3" s="1"/>
  <c r="J51" i="2"/>
  <c r="K51" i="2" s="1"/>
  <c r="J44" i="2"/>
  <c r="K44" i="2" s="1"/>
  <c r="J27" i="2"/>
  <c r="K27" i="2" s="1"/>
  <c r="J21" i="2"/>
  <c r="K21" i="2" s="1"/>
  <c r="J13" i="2"/>
  <c r="K13" i="2" s="1"/>
  <c r="J43" i="10"/>
  <c r="K43" i="10" s="1"/>
  <c r="J13" i="10"/>
  <c r="K13" i="10" s="1"/>
  <c r="J7" i="5"/>
  <c r="K7" i="5" s="1"/>
  <c r="J50" i="4"/>
  <c r="K50" i="4" s="1"/>
  <c r="J33" i="4"/>
  <c r="K33" i="4" s="1"/>
  <c r="J34" i="3"/>
  <c r="K34" i="3" s="1"/>
  <c r="J60" i="2"/>
  <c r="K60" i="2" s="1"/>
  <c r="J45" i="2"/>
  <c r="K45" i="2" s="1"/>
  <c r="J36" i="2"/>
  <c r="K36" i="2" s="1"/>
  <c r="J10" i="2"/>
  <c r="K10" i="2" s="1"/>
  <c r="J86" i="11"/>
  <c r="K86" i="11" s="1"/>
  <c r="J75" i="11"/>
  <c r="K75" i="11" s="1"/>
  <c r="J58" i="11"/>
  <c r="K58" i="11" s="1"/>
  <c r="J46" i="11"/>
  <c r="K46" i="11" s="1"/>
  <c r="J31" i="11"/>
  <c r="K31" i="11" s="1"/>
  <c r="J14" i="11"/>
  <c r="K14" i="11" s="1"/>
  <c r="J37" i="10"/>
  <c r="K37" i="10" s="1"/>
  <c r="J19" i="10"/>
  <c r="K19" i="10" s="1"/>
  <c r="J8" i="10"/>
  <c r="K8" i="10" s="1"/>
  <c r="J37" i="5"/>
  <c r="K37" i="5" s="1"/>
  <c r="J23" i="5"/>
  <c r="K23" i="5" s="1"/>
  <c r="J17" i="5"/>
  <c r="K17" i="5" s="1"/>
  <c r="J56" i="4"/>
  <c r="K56" i="4" s="1"/>
  <c r="J44" i="4"/>
  <c r="K44" i="4" s="1"/>
  <c r="J32" i="4"/>
  <c r="K32" i="4" s="1"/>
  <c r="J14" i="4"/>
  <c r="K14" i="4" s="1"/>
  <c r="J9" i="4"/>
  <c r="K9" i="4" s="1"/>
  <c r="J30" i="3"/>
  <c r="K30" i="3" s="1"/>
  <c r="K25" i="3"/>
  <c r="J13" i="3"/>
  <c r="K13" i="3" s="1"/>
  <c r="J52" i="2"/>
  <c r="K52" i="2" s="1"/>
  <c r="J41" i="2"/>
  <c r="K41" i="2" s="1"/>
  <c r="J28" i="2"/>
  <c r="K28" i="2" s="1"/>
  <c r="J22" i="2"/>
  <c r="K22" i="2" s="1"/>
  <c r="J7" i="2"/>
  <c r="K7" i="2" s="1"/>
  <c r="I86" i="11"/>
  <c r="I75" i="11"/>
  <c r="I58" i="11"/>
  <c r="I46" i="11"/>
  <c r="I31" i="11"/>
  <c r="I14" i="11"/>
  <c r="I45" i="10"/>
  <c r="I34" i="10"/>
  <c r="I21" i="10"/>
  <c r="I7" i="10"/>
  <c r="I22" i="5"/>
  <c r="I16" i="5"/>
  <c r="I52" i="4"/>
  <c r="I46" i="4"/>
  <c r="I24" i="4"/>
  <c r="I16" i="4"/>
  <c r="I7" i="4"/>
  <c r="I24" i="3"/>
  <c r="I19" i="3"/>
  <c r="I61" i="2"/>
  <c r="I46" i="2"/>
  <c r="I33" i="2"/>
  <c r="I19" i="2"/>
  <c r="I11" i="2"/>
  <c r="I32" i="10"/>
  <c r="I13" i="3"/>
  <c r="I87" i="11"/>
  <c r="I72" i="11"/>
  <c r="I59" i="11"/>
  <c r="I47" i="11"/>
  <c r="I28" i="11"/>
  <c r="I15" i="11"/>
  <c r="I18" i="10"/>
  <c r="I17" i="4"/>
  <c r="I47" i="2"/>
  <c r="I88" i="11"/>
  <c r="I71" i="11"/>
  <c r="I57" i="11"/>
  <c r="I44" i="11"/>
  <c r="I27" i="11"/>
  <c r="I13" i="11"/>
  <c r="I43" i="10"/>
  <c r="I26" i="10"/>
  <c r="I13" i="10"/>
  <c r="I30" i="5"/>
  <c r="I24" i="5"/>
  <c r="I12" i="5"/>
  <c r="I50" i="4"/>
  <c r="I33" i="4"/>
  <c r="I26" i="4"/>
  <c r="I18" i="4"/>
  <c r="I31" i="3"/>
  <c r="I23" i="3"/>
  <c r="I8" i="3"/>
  <c r="I51" i="2"/>
  <c r="I44" i="2"/>
  <c r="I27" i="2"/>
  <c r="I21" i="2"/>
  <c r="I13" i="2"/>
  <c r="I25" i="10"/>
  <c r="I22" i="4"/>
  <c r="I16" i="3"/>
  <c r="I85" i="11"/>
  <c r="I67" i="11"/>
  <c r="I52" i="11"/>
  <c r="I40" i="11"/>
  <c r="I23" i="11"/>
  <c r="I8" i="11"/>
  <c r="I38" i="10"/>
  <c r="I27" i="10"/>
  <c r="I14" i="10"/>
  <c r="I31" i="5"/>
  <c r="I25" i="5"/>
  <c r="I8" i="5"/>
  <c r="I41" i="4"/>
  <c r="I34" i="4"/>
  <c r="I27" i="4"/>
  <c r="I19" i="4"/>
  <c r="I32" i="3"/>
  <c r="I14" i="3"/>
  <c r="I9" i="3"/>
  <c r="I52" i="2"/>
  <c r="I41" i="2"/>
  <c r="I28" i="2"/>
  <c r="I22" i="2"/>
  <c r="I7" i="2"/>
  <c r="I12" i="10"/>
  <c r="I36" i="4"/>
  <c r="I81" i="11"/>
  <c r="I68" i="11"/>
  <c r="I53" i="11"/>
  <c r="I37" i="11"/>
  <c r="I24" i="11"/>
  <c r="I9" i="11"/>
  <c r="I39" i="10"/>
  <c r="I28" i="10"/>
  <c r="I15" i="10"/>
  <c r="I32" i="5"/>
  <c r="I21" i="5"/>
  <c r="I9" i="5"/>
  <c r="I42" i="4"/>
  <c r="I35" i="4"/>
  <c r="I28" i="4"/>
  <c r="I13" i="4"/>
  <c r="I33" i="3"/>
  <c r="I15" i="3"/>
  <c r="I10" i="3"/>
  <c r="I53" i="2"/>
  <c r="I40" i="2"/>
  <c r="I29" i="2"/>
  <c r="I16" i="2"/>
  <c r="I40" i="10"/>
  <c r="I13" i="5"/>
  <c r="I7" i="5"/>
  <c r="I43" i="4"/>
  <c r="I8" i="4"/>
  <c r="I34" i="3"/>
  <c r="I7" i="3"/>
  <c r="I54" i="2"/>
  <c r="I34" i="2"/>
  <c r="I25" i="2"/>
  <c r="I8" i="2"/>
  <c r="I80" i="11"/>
  <c r="I66" i="11"/>
  <c r="I54" i="11"/>
  <c r="I36" i="11"/>
  <c r="I22" i="11"/>
  <c r="I10" i="11"/>
  <c r="I33" i="5"/>
  <c r="I77" i="11"/>
  <c r="I63" i="11"/>
  <c r="I51" i="11"/>
  <c r="I32" i="11"/>
  <c r="I19" i="11"/>
  <c r="I7" i="11"/>
  <c r="I37" i="10"/>
  <c r="I19" i="10"/>
  <c r="I8" i="10"/>
  <c r="I34" i="5"/>
  <c r="I14" i="5"/>
  <c r="I56" i="4"/>
  <c r="I44" i="4"/>
  <c r="I32" i="4"/>
  <c r="I14" i="4"/>
  <c r="I9" i="4"/>
  <c r="I35" i="3"/>
  <c r="I17" i="3"/>
  <c r="I59" i="2"/>
  <c r="I50" i="2"/>
  <c r="I35" i="2"/>
  <c r="I17" i="2"/>
  <c r="I9" i="2"/>
  <c r="I37" i="5"/>
  <c r="I25" i="3"/>
  <c r="I58" i="2"/>
  <c r="I20" i="2"/>
  <c r="I12" i="2"/>
  <c r="I76" i="11"/>
  <c r="I62" i="11"/>
  <c r="I45" i="11"/>
  <c r="I33" i="11"/>
  <c r="I18" i="11"/>
  <c r="I44" i="10"/>
  <c r="I33" i="10"/>
  <c r="I20" i="10"/>
  <c r="I9" i="10"/>
  <c r="I29" i="5"/>
  <c r="I15" i="5"/>
  <c r="I51" i="4"/>
  <c r="I45" i="4"/>
  <c r="I23" i="4"/>
  <c r="I15" i="4"/>
  <c r="I10" i="4"/>
  <c r="I29" i="3"/>
  <c r="I18" i="3"/>
  <c r="I60" i="2"/>
  <c r="I45" i="2"/>
  <c r="I36" i="2"/>
  <c r="I18" i="2"/>
  <c r="I10" i="2"/>
  <c r="I46" i="10"/>
  <c r="I23" i="5"/>
  <c r="I17" i="5"/>
  <c r="I53" i="4"/>
  <c r="I40" i="4"/>
  <c r="I25" i="4"/>
  <c r="I30" i="3"/>
  <c r="I26" i="2"/>
  <c r="D3" i="12"/>
  <c r="E3" i="12" s="1"/>
  <c r="B8" i="12" s="1"/>
  <c r="D23" i="4" l="1"/>
  <c r="E23" i="4" s="1"/>
  <c r="F23" i="4" s="1"/>
  <c r="G23" i="4" s="1"/>
  <c r="D16" i="4"/>
  <c r="E16" i="4" s="1"/>
  <c r="F16" i="4" s="1"/>
  <c r="G16" i="4" s="1"/>
  <c r="D32" i="5"/>
  <c r="E32" i="5" s="1"/>
  <c r="F32" i="5" s="1"/>
  <c r="G32" i="5" s="1"/>
  <c r="D21" i="5"/>
  <c r="E21" i="5" s="1"/>
  <c r="F21" i="5" s="1"/>
  <c r="G21" i="5" s="1"/>
  <c r="D9" i="5"/>
  <c r="E9" i="5" s="1"/>
  <c r="F9" i="5" s="1"/>
  <c r="G9" i="5" s="1"/>
  <c r="D25" i="5"/>
  <c r="E25" i="5" s="1"/>
  <c r="F25" i="5" s="1"/>
  <c r="G25" i="5" s="1"/>
  <c r="D24" i="4"/>
  <c r="E24" i="4" s="1"/>
  <c r="F24" i="4" s="1"/>
  <c r="G24" i="4" s="1"/>
  <c r="D17" i="4"/>
  <c r="E17" i="4" s="1"/>
  <c r="F17" i="4" s="1"/>
  <c r="G17" i="4" s="1"/>
  <c r="D33" i="5"/>
  <c r="E33" i="5" s="1"/>
  <c r="F33" i="5" s="1"/>
  <c r="G33" i="5" s="1"/>
  <c r="D13" i="5"/>
  <c r="E13" i="5" s="1"/>
  <c r="F13" i="5" s="1"/>
  <c r="G13" i="5" s="1"/>
  <c r="D14" i="5"/>
  <c r="E14" i="5" s="1"/>
  <c r="F14" i="5" s="1"/>
  <c r="G14" i="5" s="1"/>
  <c r="D7" i="5"/>
  <c r="E7" i="5" s="1"/>
  <c r="F7" i="5" s="1"/>
  <c r="G7" i="5" s="1"/>
  <c r="D25" i="4"/>
  <c r="E25" i="4" s="1"/>
  <c r="F25" i="4" s="1"/>
  <c r="G25" i="4" s="1"/>
  <c r="D18" i="4"/>
  <c r="E18" i="4" s="1"/>
  <c r="F18" i="4" s="1"/>
  <c r="G18" i="4" s="1"/>
  <c r="D34" i="5"/>
  <c r="E34" i="5" s="1"/>
  <c r="F34" i="5" s="1"/>
  <c r="G34" i="5" s="1"/>
  <c r="D22" i="5"/>
  <c r="E22" i="5" s="1"/>
  <c r="F22" i="5" s="1"/>
  <c r="G22" i="5" s="1"/>
  <c r="D26" i="4"/>
  <c r="E26" i="4" s="1"/>
  <c r="F26" i="4" s="1"/>
  <c r="G26" i="4" s="1"/>
  <c r="D19" i="4"/>
  <c r="E19" i="4" s="1"/>
  <c r="F19" i="4" s="1"/>
  <c r="G19" i="4" s="1"/>
  <c r="D29" i="5"/>
  <c r="E29" i="5" s="1"/>
  <c r="F29" i="5" s="1"/>
  <c r="G29" i="5" s="1"/>
  <c r="D15" i="5"/>
  <c r="E15" i="5" s="1"/>
  <c r="F15" i="5" s="1"/>
  <c r="G15" i="5" s="1"/>
  <c r="D27" i="4"/>
  <c r="E27" i="4" s="1"/>
  <c r="F27" i="4" s="1"/>
  <c r="G27" i="4" s="1"/>
  <c r="D16" i="5"/>
  <c r="E16" i="5" s="1"/>
  <c r="F16" i="5" s="1"/>
  <c r="G16" i="5" s="1"/>
  <c r="D28" i="4"/>
  <c r="E28" i="4" s="1"/>
  <c r="F28" i="4" s="1"/>
  <c r="G28" i="4" s="1"/>
  <c r="D37" i="5"/>
  <c r="E37" i="5" s="1"/>
  <c r="F37" i="5" s="1"/>
  <c r="G37" i="5" s="1"/>
  <c r="D23" i="5"/>
  <c r="E23" i="5" s="1"/>
  <c r="F23" i="5" s="1"/>
  <c r="G23" i="5" s="1"/>
  <c r="D17" i="5"/>
  <c r="E17" i="5" s="1"/>
  <c r="F17" i="5" s="1"/>
  <c r="G17" i="5" s="1"/>
  <c r="D15" i="4"/>
  <c r="E15" i="4" s="1"/>
  <c r="F15" i="4" s="1"/>
  <c r="G15" i="4" s="1"/>
  <c r="D14" i="4"/>
  <c r="E14" i="4" s="1"/>
  <c r="F14" i="4" s="1"/>
  <c r="G14" i="4" s="1"/>
  <c r="D30" i="5"/>
  <c r="E30" i="5" s="1"/>
  <c r="F30" i="5" s="1"/>
  <c r="G30" i="5" s="1"/>
  <c r="D24" i="5"/>
  <c r="E24" i="5" s="1"/>
  <c r="F24" i="5" s="1"/>
  <c r="G24" i="5" s="1"/>
  <c r="D12" i="5"/>
  <c r="E12" i="5" s="1"/>
  <c r="F12" i="5" s="1"/>
  <c r="G12" i="5" s="1"/>
  <c r="D31" i="5"/>
  <c r="E31" i="5" s="1"/>
  <c r="F31" i="5" s="1"/>
  <c r="G31" i="5" s="1"/>
  <c r="D8" i="5"/>
  <c r="E8" i="5" s="1"/>
  <c r="F8" i="5" s="1"/>
  <c r="G8" i="5" s="1"/>
  <c r="D19" i="11"/>
  <c r="E19" i="11" s="1"/>
  <c r="F19" i="11" s="1"/>
  <c r="G19" i="11" s="1"/>
  <c r="D46" i="11"/>
  <c r="E46" i="11" s="1"/>
  <c r="F46" i="11" s="1"/>
  <c r="G46" i="11" s="1"/>
  <c r="D67" i="11"/>
  <c r="E67" i="11" s="1"/>
  <c r="F67" i="11" s="1"/>
  <c r="G67" i="11" s="1"/>
  <c r="D85" i="11"/>
  <c r="E85" i="11" s="1"/>
  <c r="F85" i="11" s="1"/>
  <c r="G85" i="11" s="1"/>
  <c r="D44" i="11"/>
  <c r="E44" i="11" s="1"/>
  <c r="F44" i="11" s="1"/>
  <c r="G44" i="11" s="1"/>
  <c r="D15" i="11"/>
  <c r="E15" i="11" s="1"/>
  <c r="F15" i="11" s="1"/>
  <c r="G15" i="11" s="1"/>
  <c r="D38" i="10"/>
  <c r="E38" i="10" s="1"/>
  <c r="F38" i="10" s="1"/>
  <c r="G38" i="10" s="1"/>
  <c r="D19" i="10"/>
  <c r="E19" i="10" s="1"/>
  <c r="F19" i="10" s="1"/>
  <c r="G19" i="10" s="1"/>
  <c r="D13" i="10"/>
  <c r="E13" i="10" s="1"/>
  <c r="F13" i="10" s="1"/>
  <c r="G13" i="10" s="1"/>
  <c r="D35" i="4"/>
  <c r="E35" i="4" s="1"/>
  <c r="F35" i="4" s="1"/>
  <c r="G35" i="4" s="1"/>
  <c r="D51" i="4"/>
  <c r="E51" i="4" s="1"/>
  <c r="F51" i="4" s="1"/>
  <c r="G51" i="4" s="1"/>
  <c r="D13" i="4"/>
  <c r="E13" i="4" s="1"/>
  <c r="F13" i="4" s="1"/>
  <c r="G13" i="4" s="1"/>
  <c r="D34" i="3"/>
  <c r="E34" i="3" s="1"/>
  <c r="F34" i="3" s="1"/>
  <c r="G34" i="3" s="1"/>
  <c r="D18" i="3"/>
  <c r="E18" i="3" s="1"/>
  <c r="F18" i="3" s="1"/>
  <c r="G18" i="3" s="1"/>
  <c r="D61" i="2"/>
  <c r="E61" i="2" s="1"/>
  <c r="F61" i="2" s="1"/>
  <c r="G61" i="2" s="1"/>
  <c r="D50" i="2"/>
  <c r="E50" i="2" s="1"/>
  <c r="F50" i="2" s="1"/>
  <c r="G50" i="2" s="1"/>
  <c r="D35" i="2"/>
  <c r="E35" i="2" s="1"/>
  <c r="F35" i="2" s="1"/>
  <c r="G35" i="2" s="1"/>
  <c r="D22" i="2"/>
  <c r="E22" i="2" s="1"/>
  <c r="F22" i="2" s="1"/>
  <c r="G22" i="2" s="1"/>
  <c r="D9" i="2"/>
  <c r="E9" i="2" s="1"/>
  <c r="F9" i="2" s="1"/>
  <c r="G9" i="2" s="1"/>
  <c r="D7" i="4"/>
  <c r="E7" i="4" s="1"/>
  <c r="F7" i="4" s="1"/>
  <c r="G7" i="4" s="1"/>
  <c r="D54" i="11"/>
  <c r="E54" i="11" s="1"/>
  <c r="F54" i="11" s="1"/>
  <c r="G54" i="11" s="1"/>
  <c r="D27" i="11"/>
  <c r="E27" i="11" s="1"/>
  <c r="F27" i="11" s="1"/>
  <c r="G27" i="11" s="1"/>
  <c r="D34" i="10"/>
  <c r="E34" i="10" s="1"/>
  <c r="F34" i="10" s="1"/>
  <c r="G34" i="10" s="1"/>
  <c r="D43" i="4"/>
  <c r="E43" i="4" s="1"/>
  <c r="F43" i="4" s="1"/>
  <c r="G43" i="4" s="1"/>
  <c r="D18" i="2"/>
  <c r="E18" i="2" s="1"/>
  <c r="F18" i="2" s="1"/>
  <c r="G18" i="2" s="1"/>
  <c r="D32" i="10"/>
  <c r="E32" i="10" s="1"/>
  <c r="F32" i="10" s="1"/>
  <c r="G32" i="10" s="1"/>
  <c r="D31" i="3"/>
  <c r="E31" i="3" s="1"/>
  <c r="F31" i="3" s="1"/>
  <c r="G31" i="3" s="1"/>
  <c r="D53" i="2"/>
  <c r="E53" i="2" s="1"/>
  <c r="F53" i="2" s="1"/>
  <c r="G53" i="2" s="1"/>
  <c r="D45" i="11"/>
  <c r="E45" i="11" s="1"/>
  <c r="F45" i="11" s="1"/>
  <c r="G45" i="11" s="1"/>
  <c r="D46" i="10"/>
  <c r="E46" i="10" s="1"/>
  <c r="F46" i="10" s="1"/>
  <c r="G46" i="10" s="1"/>
  <c r="D23" i="11"/>
  <c r="E23" i="11" s="1"/>
  <c r="F23" i="11" s="1"/>
  <c r="G23" i="11" s="1"/>
  <c r="D47" i="11"/>
  <c r="E47" i="11" s="1"/>
  <c r="F47" i="11" s="1"/>
  <c r="G47" i="11" s="1"/>
  <c r="D68" i="11"/>
  <c r="E68" i="11" s="1"/>
  <c r="F68" i="11" s="1"/>
  <c r="G68" i="11" s="1"/>
  <c r="D80" i="11"/>
  <c r="E80" i="11" s="1"/>
  <c r="F80" i="11" s="1"/>
  <c r="G80" i="11" s="1"/>
  <c r="D40" i="11"/>
  <c r="E40" i="11" s="1"/>
  <c r="F40" i="11" s="1"/>
  <c r="G40" i="11" s="1"/>
  <c r="D13" i="11"/>
  <c r="E13" i="11" s="1"/>
  <c r="F13" i="11" s="1"/>
  <c r="G13" i="11" s="1"/>
  <c r="D39" i="10"/>
  <c r="E39" i="10" s="1"/>
  <c r="F39" i="10" s="1"/>
  <c r="G39" i="10" s="1"/>
  <c r="D20" i="10"/>
  <c r="E20" i="10" s="1"/>
  <c r="F20" i="10" s="1"/>
  <c r="G20" i="10" s="1"/>
  <c r="D14" i="10"/>
  <c r="E14" i="10" s="1"/>
  <c r="F14" i="10" s="1"/>
  <c r="G14" i="10" s="1"/>
  <c r="D36" i="4"/>
  <c r="E36" i="4" s="1"/>
  <c r="F36" i="4" s="1"/>
  <c r="G36" i="4" s="1"/>
  <c r="D52" i="4"/>
  <c r="E52" i="4" s="1"/>
  <c r="F52" i="4" s="1"/>
  <c r="G52" i="4" s="1"/>
  <c r="D8" i="4"/>
  <c r="E8" i="4" s="1"/>
  <c r="F8" i="4" s="1"/>
  <c r="G8" i="4" s="1"/>
  <c r="D35" i="3"/>
  <c r="E35" i="3" s="1"/>
  <c r="F35" i="3" s="1"/>
  <c r="G35" i="3" s="1"/>
  <c r="D19" i="3"/>
  <c r="E19" i="3" s="1"/>
  <c r="F19" i="3" s="1"/>
  <c r="G19" i="3" s="1"/>
  <c r="D60" i="2"/>
  <c r="E60" i="2" s="1"/>
  <c r="F60" i="2" s="1"/>
  <c r="G60" i="2" s="1"/>
  <c r="D47" i="2"/>
  <c r="E47" i="2" s="1"/>
  <c r="F47" i="2" s="1"/>
  <c r="G47" i="2" s="1"/>
  <c r="D34" i="2"/>
  <c r="E34" i="2" s="1"/>
  <c r="F34" i="2" s="1"/>
  <c r="G34" i="2" s="1"/>
  <c r="D21" i="2"/>
  <c r="E21" i="2" s="1"/>
  <c r="F21" i="2" s="1"/>
  <c r="G21" i="2" s="1"/>
  <c r="D10" i="2"/>
  <c r="E10" i="2" s="1"/>
  <c r="F10" i="2" s="1"/>
  <c r="G10" i="2" s="1"/>
  <c r="D7" i="3"/>
  <c r="E7" i="3" s="1"/>
  <c r="F7" i="3" s="1"/>
  <c r="G7" i="3" s="1"/>
  <c r="D50" i="4"/>
  <c r="E50" i="4" s="1"/>
  <c r="F50" i="4" s="1"/>
  <c r="G50" i="4" s="1"/>
  <c r="D13" i="3"/>
  <c r="E13" i="3" s="1"/>
  <c r="F13" i="3" s="1"/>
  <c r="G13" i="3" s="1"/>
  <c r="D33" i="11"/>
  <c r="E33" i="11" s="1"/>
  <c r="F33" i="11" s="1"/>
  <c r="G33" i="11" s="1"/>
  <c r="D58" i="11"/>
  <c r="E58" i="11" s="1"/>
  <c r="F58" i="11" s="1"/>
  <c r="G58" i="11" s="1"/>
  <c r="D86" i="11"/>
  <c r="E86" i="11" s="1"/>
  <c r="F86" i="11" s="1"/>
  <c r="G86" i="11" s="1"/>
  <c r="D62" i="11"/>
  <c r="E62" i="11" s="1"/>
  <c r="F62" i="11" s="1"/>
  <c r="G62" i="11" s="1"/>
  <c r="D22" i="11"/>
  <c r="E22" i="11" s="1"/>
  <c r="F22" i="11" s="1"/>
  <c r="G22" i="11" s="1"/>
  <c r="D44" i="10"/>
  <c r="E44" i="10" s="1"/>
  <c r="F44" i="10" s="1"/>
  <c r="G44" i="10" s="1"/>
  <c r="D9" i="10"/>
  <c r="E9" i="10" s="1"/>
  <c r="F9" i="10" s="1"/>
  <c r="G9" i="10" s="1"/>
  <c r="D40" i="4"/>
  <c r="E40" i="4" s="1"/>
  <c r="F40" i="4" s="1"/>
  <c r="G40" i="4" s="1"/>
  <c r="D10" i="3"/>
  <c r="E10" i="3" s="1"/>
  <c r="F10" i="3" s="1"/>
  <c r="G10" i="3" s="1"/>
  <c r="D41" i="2"/>
  <c r="E41" i="2" s="1"/>
  <c r="F41" i="2" s="1"/>
  <c r="G41" i="2" s="1"/>
  <c r="D28" i="2"/>
  <c r="E28" i="2" s="1"/>
  <c r="F28" i="2" s="1"/>
  <c r="G28" i="2" s="1"/>
  <c r="D17" i="2"/>
  <c r="E17" i="2" s="1"/>
  <c r="F17" i="2" s="1"/>
  <c r="G17" i="2" s="1"/>
  <c r="D7" i="11"/>
  <c r="E7" i="11" s="1"/>
  <c r="F7" i="11" s="1"/>
  <c r="G7" i="11" s="1"/>
  <c r="D63" i="11"/>
  <c r="E63" i="11" s="1"/>
  <c r="F63" i="11" s="1"/>
  <c r="G63" i="11" s="1"/>
  <c r="D46" i="4"/>
  <c r="E46" i="4" s="1"/>
  <c r="F46" i="4" s="1"/>
  <c r="G46" i="4" s="1"/>
  <c r="D9" i="3"/>
  <c r="E9" i="3" s="1"/>
  <c r="F9" i="3" s="1"/>
  <c r="G9" i="3" s="1"/>
  <c r="D25" i="2"/>
  <c r="E25" i="2" s="1"/>
  <c r="F25" i="2" s="1"/>
  <c r="G25" i="2" s="1"/>
  <c r="D24" i="11"/>
  <c r="E24" i="11" s="1"/>
  <c r="F24" i="11" s="1"/>
  <c r="G24" i="11" s="1"/>
  <c r="D52" i="11"/>
  <c r="E52" i="11" s="1"/>
  <c r="F52" i="11" s="1"/>
  <c r="G52" i="11" s="1"/>
  <c r="D72" i="11"/>
  <c r="E72" i="11" s="1"/>
  <c r="F72" i="11" s="1"/>
  <c r="G72" i="11" s="1"/>
  <c r="D75" i="11"/>
  <c r="E75" i="11" s="1"/>
  <c r="F75" i="11" s="1"/>
  <c r="G75" i="11" s="1"/>
  <c r="D36" i="11"/>
  <c r="E36" i="11" s="1"/>
  <c r="F36" i="11" s="1"/>
  <c r="G36" i="11" s="1"/>
  <c r="D8" i="11"/>
  <c r="E8" i="11" s="1"/>
  <c r="F8" i="11" s="1"/>
  <c r="G8" i="11" s="1"/>
  <c r="D40" i="10"/>
  <c r="E40" i="10" s="1"/>
  <c r="F40" i="10" s="1"/>
  <c r="G40" i="10" s="1"/>
  <c r="D21" i="10"/>
  <c r="E21" i="10" s="1"/>
  <c r="F21" i="10" s="1"/>
  <c r="G21" i="10" s="1"/>
  <c r="D15" i="10"/>
  <c r="E15" i="10" s="1"/>
  <c r="F15" i="10" s="1"/>
  <c r="G15" i="10" s="1"/>
  <c r="D41" i="4"/>
  <c r="E41" i="4" s="1"/>
  <c r="F41" i="4" s="1"/>
  <c r="G41" i="4" s="1"/>
  <c r="D53" i="4"/>
  <c r="E53" i="4" s="1"/>
  <c r="F53" i="4" s="1"/>
  <c r="G53" i="4" s="1"/>
  <c r="D9" i="4"/>
  <c r="E9" i="4" s="1"/>
  <c r="F9" i="4" s="1"/>
  <c r="G9" i="4" s="1"/>
  <c r="D24" i="3"/>
  <c r="E24" i="3" s="1"/>
  <c r="F24" i="3" s="1"/>
  <c r="G24" i="3" s="1"/>
  <c r="D29" i="3"/>
  <c r="E29" i="3" s="1"/>
  <c r="F29" i="3" s="1"/>
  <c r="G29" i="3" s="1"/>
  <c r="D59" i="2"/>
  <c r="E59" i="2" s="1"/>
  <c r="F59" i="2" s="1"/>
  <c r="G59" i="2" s="1"/>
  <c r="D46" i="2"/>
  <c r="E46" i="2" s="1"/>
  <c r="F46" i="2" s="1"/>
  <c r="G46" i="2" s="1"/>
  <c r="D33" i="2"/>
  <c r="E33" i="2" s="1"/>
  <c r="F33" i="2" s="1"/>
  <c r="G33" i="2" s="1"/>
  <c r="D20" i="2"/>
  <c r="E20" i="2" s="1"/>
  <c r="F20" i="2" s="1"/>
  <c r="G20" i="2" s="1"/>
  <c r="D11" i="2"/>
  <c r="E11" i="2" s="1"/>
  <c r="F11" i="2" s="1"/>
  <c r="G11" i="2" s="1"/>
  <c r="D81" i="11"/>
  <c r="E81" i="11" s="1"/>
  <c r="F81" i="11" s="1"/>
  <c r="G81" i="11" s="1"/>
  <c r="D25" i="10"/>
  <c r="E25" i="10" s="1"/>
  <c r="F25" i="10" s="1"/>
  <c r="G25" i="10" s="1"/>
  <c r="D30" i="3"/>
  <c r="E30" i="3" s="1"/>
  <c r="F30" i="3" s="1"/>
  <c r="G30" i="3" s="1"/>
  <c r="D54" i="2"/>
  <c r="E54" i="2" s="1"/>
  <c r="F54" i="2" s="1"/>
  <c r="G54" i="2" s="1"/>
  <c r="D27" i="2"/>
  <c r="E27" i="2" s="1"/>
  <c r="F27" i="2" s="1"/>
  <c r="G27" i="2" s="1"/>
  <c r="D13" i="2"/>
  <c r="E13" i="2" s="1"/>
  <c r="F13" i="2" s="1"/>
  <c r="G13" i="2" s="1"/>
  <c r="D26" i="10"/>
  <c r="E26" i="10" s="1"/>
  <c r="F26" i="10" s="1"/>
  <c r="G26" i="10" s="1"/>
  <c r="D44" i="4"/>
  <c r="E44" i="4" s="1"/>
  <c r="F44" i="4" s="1"/>
  <c r="G44" i="4" s="1"/>
  <c r="D15" i="3"/>
  <c r="E15" i="3" s="1"/>
  <c r="F15" i="3" s="1"/>
  <c r="G15" i="3" s="1"/>
  <c r="D34" i="4"/>
  <c r="E34" i="4" s="1"/>
  <c r="F34" i="4" s="1"/>
  <c r="G34" i="4" s="1"/>
  <c r="D33" i="3"/>
  <c r="E33" i="3" s="1"/>
  <c r="F33" i="3" s="1"/>
  <c r="G33" i="3" s="1"/>
  <c r="D8" i="2"/>
  <c r="E8" i="2" s="1"/>
  <c r="F8" i="2" s="1"/>
  <c r="G8" i="2" s="1"/>
  <c r="D28" i="11"/>
  <c r="E28" i="11" s="1"/>
  <c r="F28" i="11" s="1"/>
  <c r="G28" i="11" s="1"/>
  <c r="D53" i="11"/>
  <c r="E53" i="11" s="1"/>
  <c r="F53" i="11" s="1"/>
  <c r="G53" i="11" s="1"/>
  <c r="D76" i="11"/>
  <c r="E76" i="11" s="1"/>
  <c r="F76" i="11" s="1"/>
  <c r="G76" i="11" s="1"/>
  <c r="D71" i="11"/>
  <c r="E71" i="11" s="1"/>
  <c r="F71" i="11" s="1"/>
  <c r="G71" i="11" s="1"/>
  <c r="D31" i="11"/>
  <c r="E31" i="11" s="1"/>
  <c r="F31" i="11" s="1"/>
  <c r="G31" i="11" s="1"/>
  <c r="D9" i="11"/>
  <c r="E9" i="11" s="1"/>
  <c r="F9" i="11" s="1"/>
  <c r="G9" i="11" s="1"/>
  <c r="D33" i="10"/>
  <c r="E33" i="10" s="1"/>
  <c r="F33" i="10" s="1"/>
  <c r="G33" i="10" s="1"/>
  <c r="D18" i="10"/>
  <c r="E18" i="10" s="1"/>
  <c r="F18" i="10" s="1"/>
  <c r="G18" i="10" s="1"/>
  <c r="D12" i="10"/>
  <c r="E12" i="10" s="1"/>
  <c r="F12" i="10" s="1"/>
  <c r="G12" i="10" s="1"/>
  <c r="D42" i="4"/>
  <c r="E42" i="4" s="1"/>
  <c r="F42" i="4" s="1"/>
  <c r="G42" i="4" s="1"/>
  <c r="D56" i="4"/>
  <c r="E56" i="4" s="1"/>
  <c r="F56" i="4" s="1"/>
  <c r="G56" i="4" s="1"/>
  <c r="D10" i="4"/>
  <c r="E10" i="4" s="1"/>
  <c r="F10" i="4" s="1"/>
  <c r="G10" i="4" s="1"/>
  <c r="D25" i="3"/>
  <c r="E25" i="3" s="1"/>
  <c r="F25" i="3" s="1"/>
  <c r="G25" i="3" s="1"/>
  <c r="D23" i="3"/>
  <c r="E23" i="3" s="1"/>
  <c r="F23" i="3" s="1"/>
  <c r="G23" i="3" s="1"/>
  <c r="D58" i="2"/>
  <c r="E58" i="2" s="1"/>
  <c r="F58" i="2" s="1"/>
  <c r="G58" i="2" s="1"/>
  <c r="D45" i="2"/>
  <c r="E45" i="2" s="1"/>
  <c r="F45" i="2" s="1"/>
  <c r="G45" i="2" s="1"/>
  <c r="D26" i="2"/>
  <c r="E26" i="2" s="1"/>
  <c r="F26" i="2" s="1"/>
  <c r="G26" i="2" s="1"/>
  <c r="D19" i="2"/>
  <c r="E19" i="2" s="1"/>
  <c r="F19" i="2" s="1"/>
  <c r="G19" i="2" s="1"/>
  <c r="D12" i="2"/>
  <c r="E12" i="2" s="1"/>
  <c r="F12" i="2" s="1"/>
  <c r="G12" i="2" s="1"/>
  <c r="D32" i="11"/>
  <c r="E32" i="11" s="1"/>
  <c r="F32" i="11" s="1"/>
  <c r="G32" i="11" s="1"/>
  <c r="D66" i="11"/>
  <c r="E66" i="11" s="1"/>
  <c r="F66" i="11" s="1"/>
  <c r="G66" i="11" s="1"/>
  <c r="D10" i="11"/>
  <c r="E10" i="11" s="1"/>
  <c r="F10" i="11" s="1"/>
  <c r="G10" i="11" s="1"/>
  <c r="D8" i="10"/>
  <c r="E8" i="10" s="1"/>
  <c r="F8" i="10" s="1"/>
  <c r="G8" i="10" s="1"/>
  <c r="D14" i="3"/>
  <c r="E14" i="3" s="1"/>
  <c r="F14" i="3" s="1"/>
  <c r="G14" i="3" s="1"/>
  <c r="D44" i="2"/>
  <c r="E44" i="2" s="1"/>
  <c r="F44" i="2" s="1"/>
  <c r="G44" i="2" s="1"/>
  <c r="D37" i="11"/>
  <c r="E37" i="11" s="1"/>
  <c r="F37" i="11" s="1"/>
  <c r="G37" i="11" s="1"/>
  <c r="D59" i="11"/>
  <c r="E59" i="11" s="1"/>
  <c r="F59" i="11" s="1"/>
  <c r="G59" i="11" s="1"/>
  <c r="D87" i="11"/>
  <c r="E87" i="11" s="1"/>
  <c r="F87" i="11" s="1"/>
  <c r="G87" i="11" s="1"/>
  <c r="D57" i="11"/>
  <c r="E57" i="11" s="1"/>
  <c r="F57" i="11" s="1"/>
  <c r="G57" i="11" s="1"/>
  <c r="D18" i="11"/>
  <c r="E18" i="11" s="1"/>
  <c r="F18" i="11" s="1"/>
  <c r="G18" i="11" s="1"/>
  <c r="D45" i="10"/>
  <c r="E45" i="10" s="1"/>
  <c r="F45" i="10" s="1"/>
  <c r="G45" i="10" s="1"/>
  <c r="D27" i="10"/>
  <c r="E27" i="10" s="1"/>
  <c r="F27" i="10" s="1"/>
  <c r="G27" i="10" s="1"/>
  <c r="D37" i="10"/>
  <c r="E37" i="10" s="1"/>
  <c r="F37" i="10" s="1"/>
  <c r="G37" i="10" s="1"/>
  <c r="D33" i="4"/>
  <c r="E33" i="4" s="1"/>
  <c r="F33" i="4" s="1"/>
  <c r="G33" i="4" s="1"/>
  <c r="D45" i="4"/>
  <c r="E45" i="4" s="1"/>
  <c r="F45" i="4" s="1"/>
  <c r="G45" i="4" s="1"/>
  <c r="D32" i="4"/>
  <c r="E32" i="4" s="1"/>
  <c r="F32" i="4" s="1"/>
  <c r="G32" i="4" s="1"/>
  <c r="D32" i="3"/>
  <c r="E32" i="3" s="1"/>
  <c r="F32" i="3" s="1"/>
  <c r="G32" i="3" s="1"/>
  <c r="D16" i="3"/>
  <c r="E16" i="3" s="1"/>
  <c r="F16" i="3" s="1"/>
  <c r="G16" i="3" s="1"/>
  <c r="D8" i="3"/>
  <c r="E8" i="3" s="1"/>
  <c r="F8" i="3" s="1"/>
  <c r="G8" i="3" s="1"/>
  <c r="D52" i="2"/>
  <c r="E52" i="2" s="1"/>
  <c r="F52" i="2" s="1"/>
  <c r="G52" i="2" s="1"/>
  <c r="D40" i="2"/>
  <c r="E40" i="2" s="1"/>
  <c r="F40" i="2" s="1"/>
  <c r="G40" i="2" s="1"/>
  <c r="D29" i="2"/>
  <c r="E29" i="2" s="1"/>
  <c r="F29" i="2" s="1"/>
  <c r="G29" i="2" s="1"/>
  <c r="D16" i="2"/>
  <c r="E16" i="2" s="1"/>
  <c r="F16" i="2" s="1"/>
  <c r="G16" i="2" s="1"/>
  <c r="D7" i="10"/>
  <c r="E7" i="10" s="1"/>
  <c r="F7" i="10" s="1"/>
  <c r="G7" i="10" s="1"/>
  <c r="D88" i="11"/>
  <c r="E88" i="11" s="1"/>
  <c r="F88" i="11" s="1"/>
  <c r="G88" i="11" s="1"/>
  <c r="D43" i="10"/>
  <c r="E43" i="10" s="1"/>
  <c r="F43" i="10" s="1"/>
  <c r="G43" i="10" s="1"/>
  <c r="D17" i="3"/>
  <c r="E17" i="3" s="1"/>
  <c r="F17" i="3" s="1"/>
  <c r="G17" i="3" s="1"/>
  <c r="D36" i="2"/>
  <c r="E36" i="2" s="1"/>
  <c r="F36" i="2" s="1"/>
  <c r="G36" i="2" s="1"/>
  <c r="D77" i="11"/>
  <c r="E77" i="11" s="1"/>
  <c r="F77" i="11" s="1"/>
  <c r="G77" i="11" s="1"/>
  <c r="D51" i="11"/>
  <c r="E51" i="11" s="1"/>
  <c r="F51" i="11" s="1"/>
  <c r="G51" i="11" s="1"/>
  <c r="D14" i="11"/>
  <c r="E14" i="11" s="1"/>
  <c r="F14" i="11" s="1"/>
  <c r="G14" i="11" s="1"/>
  <c r="D28" i="10"/>
  <c r="E28" i="10" s="1"/>
  <c r="F28" i="10" s="1"/>
  <c r="G28" i="10" s="1"/>
  <c r="D22" i="4"/>
  <c r="E22" i="4" s="1"/>
  <c r="F22" i="4" s="1"/>
  <c r="G22" i="4" s="1"/>
  <c r="D51" i="2"/>
  <c r="E51" i="2" s="1"/>
  <c r="F51" i="2" s="1"/>
  <c r="G51" i="2" s="1"/>
  <c r="D7" i="2"/>
  <c r="E7" i="2" s="1"/>
  <c r="F7" i="2" s="1"/>
  <c r="G7" i="2" s="1"/>
  <c r="H7" i="3"/>
  <c r="H7" i="4"/>
  <c r="H10" i="4" l="1"/>
  <c r="H72" i="11"/>
  <c r="H14" i="11"/>
  <c r="H12" i="2"/>
  <c r="H76" i="11"/>
  <c r="H52" i="11"/>
  <c r="H34" i="2"/>
  <c r="H38" i="10"/>
  <c r="H22" i="5"/>
  <c r="H7" i="2"/>
  <c r="H33" i="4"/>
  <c r="H37" i="11"/>
  <c r="H53" i="11"/>
  <c r="H33" i="2"/>
  <c r="H24" i="11"/>
  <c r="H41" i="2"/>
  <c r="H47" i="2"/>
  <c r="H20" i="10"/>
  <c r="H46" i="10"/>
  <c r="H27" i="11"/>
  <c r="H18" i="3"/>
  <c r="H15" i="11"/>
  <c r="H12" i="5"/>
  <c r="H28" i="4"/>
  <c r="H34" i="5"/>
  <c r="H24" i="4"/>
  <c r="H32" i="11"/>
  <c r="H11" i="2"/>
  <c r="H21" i="2"/>
  <c r="H86" i="11"/>
  <c r="H14" i="10"/>
  <c r="H61" i="2"/>
  <c r="H31" i="5"/>
  <c r="H37" i="5"/>
  <c r="H17" i="4"/>
  <c r="H29" i="2"/>
  <c r="H19" i="2"/>
  <c r="H42" i="4"/>
  <c r="H13" i="2"/>
  <c r="H15" i="10"/>
  <c r="H58" i="11"/>
  <c r="H7" i="10"/>
  <c r="H77" i="11"/>
  <c r="H40" i="2"/>
  <c r="H37" i="10"/>
  <c r="H44" i="2"/>
  <c r="H26" i="2"/>
  <c r="H12" i="10"/>
  <c r="H28" i="11"/>
  <c r="H27" i="2"/>
  <c r="H46" i="2"/>
  <c r="H21" i="10"/>
  <c r="H25" i="2"/>
  <c r="H10" i="3"/>
  <c r="H33" i="11"/>
  <c r="H60" i="2"/>
  <c r="H39" i="10"/>
  <c r="H45" i="11"/>
  <c r="H54" i="11"/>
  <c r="H34" i="3"/>
  <c r="H44" i="11"/>
  <c r="H24" i="5"/>
  <c r="H16" i="5"/>
  <c r="H18" i="4"/>
  <c r="H25" i="5"/>
  <c r="H32" i="4"/>
  <c r="H17" i="2"/>
  <c r="H45" i="4"/>
  <c r="H20" i="2"/>
  <c r="H34" i="10"/>
  <c r="H51" i="11"/>
  <c r="H36" i="2"/>
  <c r="H52" i="2"/>
  <c r="H27" i="10"/>
  <c r="H14" i="3"/>
  <c r="H45" i="2"/>
  <c r="H18" i="10"/>
  <c r="H8" i="2"/>
  <c r="H54" i="2"/>
  <c r="H59" i="2"/>
  <c r="H40" i="10"/>
  <c r="H9" i="3"/>
  <c r="H40" i="4"/>
  <c r="H13" i="3"/>
  <c r="H19" i="3"/>
  <c r="H13" i="11"/>
  <c r="H53" i="2"/>
  <c r="H13" i="4"/>
  <c r="H85" i="11"/>
  <c r="H30" i="5"/>
  <c r="H27" i="4"/>
  <c r="H25" i="4"/>
  <c r="H9" i="5"/>
  <c r="H16" i="2"/>
  <c r="H56" i="4"/>
  <c r="H41" i="4"/>
  <c r="H8" i="10"/>
  <c r="H30" i="3"/>
  <c r="H8" i="11"/>
  <c r="H46" i="4"/>
  <c r="H40" i="11"/>
  <c r="H15" i="5"/>
  <c r="H44" i="4"/>
  <c r="H62" i="11"/>
  <c r="H59" i="11"/>
  <c r="H23" i="11"/>
  <c r="H8" i="3"/>
  <c r="H58" i="2"/>
  <c r="H29" i="3"/>
  <c r="H50" i="4"/>
  <c r="H35" i="3"/>
  <c r="H31" i="3"/>
  <c r="H51" i="4"/>
  <c r="H14" i="4"/>
  <c r="H21" i="5"/>
  <c r="H16" i="3"/>
  <c r="H10" i="11"/>
  <c r="H23" i="3"/>
  <c r="H34" i="4"/>
  <c r="H25" i="10"/>
  <c r="H24" i="3"/>
  <c r="H36" i="11"/>
  <c r="H63" i="11"/>
  <c r="H44" i="10"/>
  <c r="H8" i="4"/>
  <c r="H80" i="11"/>
  <c r="H32" i="10"/>
  <c r="H22" i="2"/>
  <c r="H35" i="4"/>
  <c r="H46" i="11"/>
  <c r="H15" i="4"/>
  <c r="H29" i="5"/>
  <c r="H14" i="5"/>
  <c r="H32" i="5"/>
  <c r="H87" i="11"/>
  <c r="H53" i="4"/>
  <c r="H36" i="4"/>
  <c r="H26" i="10"/>
  <c r="H28" i="2"/>
  <c r="H17" i="3"/>
  <c r="H45" i="10"/>
  <c r="H33" i="10"/>
  <c r="H33" i="3"/>
  <c r="H9" i="10"/>
  <c r="H9" i="2"/>
  <c r="H67" i="11"/>
  <c r="H7" i="5"/>
  <c r="H51" i="2"/>
  <c r="H43" i="10"/>
  <c r="H18" i="11"/>
  <c r="H9" i="11"/>
  <c r="H22" i="4"/>
  <c r="H88" i="11"/>
  <c r="H32" i="3"/>
  <c r="H57" i="11"/>
  <c r="H66" i="11"/>
  <c r="H25" i="3"/>
  <c r="H31" i="11"/>
  <c r="H15" i="3"/>
  <c r="H81" i="11"/>
  <c r="H9" i="4"/>
  <c r="H75" i="11"/>
  <c r="H7" i="11"/>
  <c r="H22" i="11"/>
  <c r="H10" i="2"/>
  <c r="H52" i="4"/>
  <c r="H68" i="11"/>
  <c r="H18" i="2"/>
  <c r="H35" i="2"/>
  <c r="H13" i="10"/>
  <c r="H19" i="11"/>
  <c r="H17" i="5"/>
  <c r="H19" i="4"/>
  <c r="H13" i="5"/>
  <c r="H16" i="4"/>
  <c r="H28" i="10"/>
  <c r="H71" i="11"/>
  <c r="H47" i="11"/>
  <c r="H43" i="4"/>
  <c r="H50" i="2"/>
  <c r="H19" i="10"/>
  <c r="H8" i="5"/>
  <c r="H23" i="5"/>
  <c r="H26" i="4"/>
  <c r="H33" i="5"/>
  <c r="H23" i="4"/>
</calcChain>
</file>

<file path=xl/sharedStrings.xml><?xml version="1.0" encoding="utf-8"?>
<sst xmlns="http://schemas.openxmlformats.org/spreadsheetml/2006/main" count="1197" uniqueCount="151">
  <si>
    <t>Group 50030 - Wove and Kraft Envelopes</t>
  </si>
  <si>
    <t xml:space="preserve">IFB 23272: Attachment 1 - Pricing  </t>
  </si>
  <si>
    <t>PRINTED</t>
  </si>
  <si>
    <t>Size</t>
  </si>
  <si>
    <t>Unit Order</t>
  </si>
  <si>
    <t>Unit Price 
(per 1,000) (M)</t>
  </si>
  <si>
    <t>#6-3/4 (3-5/8" x 6-1/2")</t>
  </si>
  <si>
    <t>#9 (3-7/8" x 8-7/8")</t>
  </si>
  <si>
    <t>#10 (4-1/8" x 9-1/2")</t>
  </si>
  <si>
    <t>Additional Charges for Printed Envelopes</t>
  </si>
  <si>
    <t>Description</t>
  </si>
  <si>
    <t>Order Measure</t>
  </si>
  <si>
    <t>Price per Order Measure</t>
  </si>
  <si>
    <t>Furnishing a plate - up to size 2"x2"</t>
  </si>
  <si>
    <t>Plate</t>
  </si>
  <si>
    <t>Setting Add'l lines of type</t>
  </si>
  <si>
    <t>Line</t>
  </si>
  <si>
    <t>Inside security tint</t>
  </si>
  <si>
    <t>Per 1,000 (M) Envelopes</t>
  </si>
  <si>
    <t>Printing in Special PMS Inks</t>
  </si>
  <si>
    <t>UNPRINTED</t>
  </si>
  <si>
    <t>#9</t>
  </si>
  <si>
    <t>#10</t>
  </si>
  <si>
    <t>#11 (4-1/2" x 10-3/8")</t>
  </si>
  <si>
    <t>Adding Inside Security Tint</t>
  </si>
  <si>
    <t>Additional Diecut Window Furnishing</t>
  </si>
  <si>
    <t>Deduction for Open Window</t>
  </si>
  <si>
    <t>Any Size</t>
  </si>
  <si>
    <t>IFB 23272: Attachment 1 - Pricing</t>
  </si>
  <si>
    <t>6" x 9" or
6-1/2" x 9-1/2"</t>
  </si>
  <si>
    <t xml:space="preserve">9" x 12" </t>
  </si>
  <si>
    <t xml:space="preserve">10" x 13" </t>
  </si>
  <si>
    <t>Printing Green Diamond Border</t>
  </si>
  <si>
    <t>6" x 9"
6-1/2" x 9-1/2"</t>
  </si>
  <si>
    <t xml:space="preserve">6" x 9" </t>
  </si>
  <si>
    <t xml:space="preserve">7" x 10" </t>
  </si>
  <si>
    <t>7-1/2" x 10-1/2"</t>
  </si>
  <si>
    <t xml:space="preserve">9-1/2" x 12-1/2" </t>
  </si>
  <si>
    <t xml:space="preserve">10" x 12" or 
10" x 13" or
10-1/2" x 13" </t>
  </si>
  <si>
    <t xml:space="preserve">10" x 15" </t>
  </si>
  <si>
    <t xml:space="preserve">12" x 15" or
12" x 15-1/2" </t>
  </si>
  <si>
    <t>7" x 10"</t>
  </si>
  <si>
    <t xml:space="preserve">10" x 12" or
10" x 13" or
10-1/2" x 13" </t>
  </si>
  <si>
    <t>Additional Charges for Metal Clasp on Any Size "KOE" Envelope</t>
  </si>
  <si>
    <t>If quoting on Executive or V-Flap style flap, indicate additional charge, if applicable, for a standard rounded flap. If there's no additional charge, enter 0.</t>
  </si>
  <si>
    <t>Item 1 - Commercial Style Envelopes - White Wove (Diagonal Seam), Sub 24</t>
  </si>
  <si>
    <t>Item 2 - Commercial Style Envelopes - White Wove (Side Seam), Sub 24</t>
  </si>
  <si>
    <t>Item 3 - Commercial Style Window Envelopes - White Wove (Diagonal Seam), Sub 24</t>
  </si>
  <si>
    <t>Item 4 - Commercial Style Window Envelopes - White Wove (Side Seam), Sub 24</t>
  </si>
  <si>
    <t xml:space="preserve">Item 5 - “KSS” Latex Self-Seal, Open End, Light Brown Kraft Envelopes, Sub 28 </t>
  </si>
  <si>
    <t>Item 6 - “KOE” Open End, Light Brown Kraft Envelopes, Sub 28</t>
  </si>
  <si>
    <t xml:space="preserve"> </t>
  </si>
  <si>
    <t>Base Index
June 2023</t>
  </si>
  <si>
    <t>Base Index
July 2023</t>
  </si>
  <si>
    <t>Adjustment:</t>
  </si>
  <si>
    <r>
      <t xml:space="preserve">“Pulp &amp; Paper Week” Price Watch Paper index for 
24# White Wove Envelope Rolls, 92 Bright grade
</t>
    </r>
    <r>
      <rPr>
        <sz val="11"/>
        <color theme="4" tint="-0.249977111117893"/>
        <rFont val="Arial"/>
        <family val="2"/>
      </rPr>
      <t>Weighted 55%</t>
    </r>
  </si>
  <si>
    <r>
      <t xml:space="preserve">Producer Price Index (PPI) Series ID: PCU3222303222305, 
Stationery Product Manufacturing, Envelopes, Not Seasonally Adjusted
</t>
    </r>
    <r>
      <rPr>
        <sz val="11"/>
        <color theme="4" tint="-0.249977111117893"/>
        <rFont val="Arial"/>
        <family val="2"/>
      </rPr>
      <t>Weighted 45%</t>
    </r>
  </si>
  <si>
    <t>Change</t>
  </si>
  <si>
    <t>Percent Change</t>
  </si>
  <si>
    <t>Price Adjustment 1: November 17, 2023 through February 16, 2024</t>
  </si>
  <si>
    <t>Base Index
October 2023</t>
  </si>
  <si>
    <t>Adjusted Index
October 2023</t>
  </si>
  <si>
    <t>Adjusted Index
September 2023</t>
  </si>
  <si>
    <t>Base Index
September 2023</t>
  </si>
  <si>
    <t>Adjusted Index
January 2024</t>
  </si>
  <si>
    <t>Adjusted Index
December 2023</t>
  </si>
  <si>
    <t>Base Index
January 2024</t>
  </si>
  <si>
    <t>Base Index
December 2023</t>
  </si>
  <si>
    <t>Adjusted Index
April 2024</t>
  </si>
  <si>
    <t>Adjusted Index
March 2024</t>
  </si>
  <si>
    <t>Base Index
April 2024</t>
  </si>
  <si>
    <t>Base Index
March 2024</t>
  </si>
  <si>
    <t>Adjusted Index
July 2024</t>
  </si>
  <si>
    <t>Adjusted Index
June 2024</t>
  </si>
  <si>
    <t>Price Adjustment 1: November 17, 2023 to February 16, 2024</t>
  </si>
  <si>
    <t>Unit Price</t>
  </si>
  <si>
    <t>(per 1,000) (M)</t>
  </si>
  <si>
    <t>NO AWARD</t>
  </si>
  <si>
    <t>Item 1 - Commercial Style Envelopes - White Wove (Diagonal Seam), Sub 24 (Cont’d)</t>
  </si>
  <si>
    <t>Inside Security Tint</t>
  </si>
  <si>
    <t>Additional charge for a standard rounded flap.</t>
  </si>
  <si>
    <r>
      <t>GUARANTEED DELIVERY:</t>
    </r>
    <r>
      <rPr>
        <sz val="10"/>
        <color rgb="FF000000"/>
        <rFont val="Arial"/>
        <family val="2"/>
      </rPr>
      <t xml:space="preserve"> [a/r/o or OK’d proof]:</t>
    </r>
  </si>
  <si>
    <t>Printed:  25 Business days</t>
  </si>
  <si>
    <t>Unprinted: 25 Business days</t>
  </si>
  <si>
    <t>Type of flap:  Executive DC (Rounded Commercial Style Flap) &amp; Executive (V-Flap)</t>
  </si>
  <si>
    <t>Gumming to be furnished on flap:  Full Gummed</t>
  </si>
  <si>
    <t>PAPER STOCK: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</si>
  <si>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Brand:  American Eagle – 24# Recycled White Wove </t>
    </r>
  </si>
  <si>
    <t>Mill:  American Eagle</t>
  </si>
  <si>
    <t>This grade is Acid Free</t>
  </si>
  <si>
    <t>Post-Consumer Fiber:  30%</t>
  </si>
  <si>
    <t>This Product is Processed Chlorine Free (PCF)</t>
  </si>
  <si>
    <t>Product Certifications:  Sustainable Forestry Initiative (SFI)</t>
  </si>
  <si>
    <t>Printed:  25 Business Days</t>
  </si>
  <si>
    <t>Unprinted:  25 Business Days</t>
  </si>
  <si>
    <t>Product Certifications: Sustainable Forestry Initiative (SFI)</t>
  </si>
  <si>
    <t>Additional Die Cut Window Furnishing</t>
  </si>
  <si>
    <t>Item 3 - Commercial Style Window Envelopes - White Wove (Diagonal Seam), Sub 24 (Cont’d)</t>
  </si>
  <si>
    <t>Type of flap:  Executive DC (rounded Commercial Style Flap) &amp; Executive (V-Flap)</t>
  </si>
  <si>
    <t>Item 4 - Commercial Style Window Envelopes - White Wove (Side Seam), Sub 24 (Cont’d)</t>
  </si>
  <si>
    <r>
      <t>GUARANTEED DELIVERY:</t>
    </r>
    <r>
      <rPr>
        <sz val="10"/>
        <color rgb="FF000000"/>
        <rFont val="Arial"/>
        <family val="2"/>
      </rPr>
      <t xml:space="preserve">  [a/r/o or OK’d proof]:</t>
    </r>
  </si>
  <si>
    <t>Item 5 - “KSS” Latex Self-Seal, Open End, Light Brown Kraft Envelopes, Sub 28</t>
  </si>
  <si>
    <r>
      <t xml:space="preserve">6" x 9" </t>
    </r>
    <r>
      <rPr>
        <b/>
        <sz val="10"/>
        <color rgb="FF000000"/>
        <rFont val="Arial"/>
        <family val="2"/>
      </rPr>
      <t>or</t>
    </r>
    <r>
      <rPr>
        <sz val="10"/>
        <color rgb="FF000000"/>
        <rFont val="Arial"/>
        <family val="2"/>
      </rPr>
      <t xml:space="preserve"> 6-1/2" x 9-1/2"</t>
    </r>
  </si>
  <si>
    <r>
      <t>GUARANTEED DELIVERY:</t>
    </r>
    <r>
      <rPr>
        <sz val="10"/>
        <color rgb="FF000000"/>
        <rFont val="Arial"/>
        <family val="2"/>
      </rPr>
      <t xml:space="preserve">  {a/r/o or ok’d proof}:</t>
    </r>
  </si>
  <si>
    <t xml:space="preserve">Brand:  American Eagle 28# Recycled Brown Kraft </t>
  </si>
  <si>
    <t xml:space="preserve">Mill:  American Eagle </t>
  </si>
  <si>
    <t xml:space="preserve">This Grade is Acid Free </t>
  </si>
  <si>
    <t>Post-Consumer Fiber:  20%</t>
  </si>
  <si>
    <t xml:space="preserve">10" x 12" </t>
  </si>
  <si>
    <t>or</t>
  </si>
  <si>
    <t>10-1/2" x 13"</t>
  </si>
  <si>
    <r>
      <t xml:space="preserve">12" x 15" </t>
    </r>
    <r>
      <rPr>
        <b/>
        <sz val="10"/>
        <color rgb="FF00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</si>
  <si>
    <t>12" x 15-1/2"</t>
  </si>
  <si>
    <t>Item 6 - “KOE” Open End, Light Brown Kraft Envelopes, Sub 28 (Cont’d)</t>
  </si>
  <si>
    <t>Item 3 is a diagonal seam envelope with a full gummed, pointed executive style or rounded  flap.  A standard rounded flap on #9 and #10 sizes is available for an additional charge as shown.</t>
  </si>
  <si>
    <t>Item 4 is a side seam envelope with a full gummed square flap.</t>
  </si>
  <si>
    <t>Clear film for window patches:  Poly Clear</t>
  </si>
  <si>
    <t>Item 2 is a side seam envelope with a full gummed straight or contour flap.</t>
  </si>
  <si>
    <t xml:space="preserve">Type of flap:  Straight or Contour </t>
  </si>
  <si>
    <t>Price Adjustment 2: February 17, 2024 through May 16, 2024</t>
  </si>
  <si>
    <t>Price Adjustment 3: May 17, 2024 through August 16, 2024</t>
  </si>
  <si>
    <t>Price Adjustment 4: August 17, 2024 through November 16, 2024</t>
  </si>
  <si>
    <t>Price Adjustment 5: November 17, 2024 through February 16, 2025</t>
  </si>
  <si>
    <t>Price Adjustment 6: February 17, 2025 through May 16, 2025</t>
  </si>
  <si>
    <t>Item 1 is a diagonal seam envelope with a full gummed, pointed executive style or rounded flap.  A standard rounded flap on #9 and #10 sizes is available for an additional charge as shown.</t>
  </si>
  <si>
    <t>Price Adjustment 3: 
May 17, 2024 to 
August 16, 2024</t>
  </si>
  <si>
    <t>Price Adjustment 2: February 17, 2024 to 
May 16, 2024</t>
  </si>
  <si>
    <t>Base Index
July 2024</t>
  </si>
  <si>
    <t>Adjusted Index
October 2024</t>
  </si>
  <si>
    <t>Base Index
June 2024</t>
  </si>
  <si>
    <t>Adjusted Index
September 2024</t>
  </si>
  <si>
    <t>Base Index
September 2024</t>
  </si>
  <si>
    <t>Base Index
October 2024</t>
  </si>
  <si>
    <t>Adjusted Index
December 2024</t>
  </si>
  <si>
    <t>Price Adjustment 4: 
August 17, 2024 to 
November 16, 2024</t>
  </si>
  <si>
    <t>Price Adjustment 5: 
November 17, 2024 to 
February 16, 2025</t>
  </si>
  <si>
    <t>Price Adjustment 6: 
February 17, 2025 to 
May 16, 2025</t>
  </si>
  <si>
    <t>Adjusted Index
January 2025</t>
  </si>
  <si>
    <t>Price Adjustment 7: May 17, 2025 through August 16, 2025</t>
  </si>
  <si>
    <t>Base Index
January 2025</t>
  </si>
  <si>
    <t>Base Index
December 2024</t>
  </si>
  <si>
    <t>Adjusted Index
April 2025</t>
  </si>
  <si>
    <t>Adjusted Index
March 2025</t>
  </si>
  <si>
    <t>Price Adjustment 8: August 17, 2025 through November 16, 2025</t>
  </si>
  <si>
    <t>Base Index
April 2025</t>
  </si>
  <si>
    <t>Base Index
March 2025</t>
  </si>
  <si>
    <t>Adjusted Index
July 2025</t>
  </si>
  <si>
    <t>Adjusted Index
June 2025</t>
  </si>
  <si>
    <t>Price Adjustment 7: 
May 17, 2025 to 
August 16, 2025</t>
  </si>
  <si>
    <t>Price Adjustment 8: 
August 17, 2025 to 
November 16, 2025</t>
  </si>
  <si>
    <t>Price List: May 17, 2025 - August 16, 2025			
Group 50030 - Award 23272 
Wove &amp; Kraft Envelopes (State Agencies)
Cenveo Worldwide Limited 
PC70105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</si>
</sst>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Arial"/>
      <family val="2"/>
    </font>
    <font>
      <b/>
      <u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76B54B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1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2" fillId="5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3" fontId="1" fillId="4" borderId="1" xfId="0" applyNumberFormat="1" applyFont="1" applyFill="1" applyBorder="1" applyAlignment="1" applyProtection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 wrapText="1"/>
    </xf>
    <xf numFmtId="3" fontId="0" fillId="4" borderId="1" xfId="0" applyNumberFormat="1" applyFill="1" applyBorder="1" applyAlignment="1" applyProtection="1">
      <alignment horizontal="center"/>
    </xf>
    <xf numFmtId="0" fontId="5" fillId="0" borderId="0" xfId="0" applyFont="1" applyProtection="1"/>
    <xf numFmtId="164" fontId="0" fillId="0" borderId="1" xfId="1" applyNumberFormat="1" applyFont="1" applyBorder="1" applyProtection="1">
      <protection locked="0"/>
    </xf>
    <xf numFmtId="0" fontId="0" fillId="4" borderId="1" xfId="0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right" vertical="top" wrapText="1"/>
    </xf>
    <xf numFmtId="0" fontId="0" fillId="0" borderId="6" xfId="0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10" fontId="8" fillId="0" borderId="6" xfId="2" applyNumberFormat="1" applyFon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0" fontId="0" fillId="0" borderId="4" xfId="2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4" fillId="11" borderId="7" xfId="0" applyNumberFormat="1" applyFont="1" applyFill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/>
    </xf>
    <xf numFmtId="8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14" fillId="11" borderId="4" xfId="0" applyNumberFormat="1" applyFont="1" applyFill="1" applyBorder="1" applyAlignment="1">
      <alignment horizontal="center" vertical="center"/>
    </xf>
    <xf numFmtId="3" fontId="14" fillId="11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8" fontId="5" fillId="0" borderId="7" xfId="0" applyNumberFormat="1" applyFont="1" applyBorder="1" applyAlignment="1">
      <alignment horizontal="right" vertical="center" wrapText="1"/>
    </xf>
    <xf numFmtId="3" fontId="10" fillId="11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4"/>
    </xf>
    <xf numFmtId="0" fontId="10" fillId="11" borderId="12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horizontal="center" vertical="center"/>
    </xf>
    <xf numFmtId="8" fontId="10" fillId="0" borderId="7" xfId="0" applyNumberFormat="1" applyFont="1" applyBorder="1" applyAlignment="1">
      <alignment horizontal="right" vertical="center"/>
    </xf>
    <xf numFmtId="0" fontId="10" fillId="11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10" fillId="11" borderId="4" xfId="0" applyNumberFormat="1" applyFont="1" applyFill="1" applyBorder="1" applyAlignment="1">
      <alignment horizontal="center" vertical="center"/>
    </xf>
    <xf numFmtId="3" fontId="10" fillId="11" borderId="11" xfId="0" applyNumberFormat="1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20" fillId="8" borderId="11" xfId="0" applyFont="1" applyFill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2" fillId="0" borderId="0" xfId="0" applyFont="1"/>
    <xf numFmtId="0" fontId="21" fillId="13" borderId="4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 wrapText="1"/>
    </xf>
    <xf numFmtId="0" fontId="21" fillId="13" borderId="7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0" fontId="2" fillId="3" borderId="1" xfId="0" applyFont="1" applyFill="1" applyBorder="1" applyAlignment="1" applyProtection="1"/>
    <xf numFmtId="0" fontId="2" fillId="6" borderId="1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13" borderId="12" xfId="0" applyFont="1" applyFill="1" applyBorder="1" applyAlignment="1">
      <alignment horizontal="center" vertical="center" wrapText="1"/>
    </xf>
    <xf numFmtId="0" fontId="0" fillId="15" borderId="0" xfId="0" applyFill="1"/>
    <xf numFmtId="0" fontId="24" fillId="0" borderId="0" xfId="0" applyFont="1" applyAlignment="1">
      <alignment horizontal="center" vertic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0"/>
    <xf numFmtId="0" fontId="21" fillId="13" borderId="15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1" fillId="10" borderId="16" xfId="0" applyFont="1" applyFill="1" applyBorder="1" applyAlignment="1">
      <alignment horizontal="center" vertical="center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7" xfId="0" applyFont="1" applyBorder="1" applyAlignment="1">
      <alignment vertical="center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0" fillId="11" borderId="16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3" fontId="10" fillId="11" borderId="15" xfId="0" applyNumberFormat="1" applyFont="1" applyFill="1" applyBorder="1" applyAlignment="1">
      <alignment horizontal="center" vertical="center"/>
    </xf>
    <xf numFmtId="3" fontId="10" fillId="11" borderId="13" xfId="0" applyNumberFormat="1" applyFont="1" applyFill="1" applyBorder="1" applyAlignment="1">
      <alignment horizontal="center" vertical="center"/>
    </xf>
    <xf numFmtId="3" fontId="10" fillId="11" borderId="12" xfId="0" applyNumberFormat="1" applyFont="1" applyFill="1" applyBorder="1" applyAlignment="1">
      <alignment horizontal="center" vertical="center"/>
    </xf>
    <xf numFmtId="8" fontId="10" fillId="0" borderId="15" xfId="0" applyNumberFormat="1" applyFont="1" applyBorder="1" applyAlignment="1">
      <alignment horizontal="center" vertical="center"/>
    </xf>
    <xf numFmtId="8" fontId="10" fillId="0" borderId="13" xfId="0" applyNumberFormat="1" applyFont="1" applyBorder="1" applyAlignment="1">
      <alignment horizontal="center" vertical="center"/>
    </xf>
    <xf numFmtId="8" fontId="10" fillId="0" borderId="12" xfId="0" applyNumberFormat="1" applyFont="1" applyBorder="1" applyAlignment="1">
      <alignment horizontal="center" vertical="center"/>
    </xf>
    <xf numFmtId="8" fontId="10" fillId="0" borderId="15" xfId="0" applyNumberFormat="1" applyFont="1" applyBorder="1" applyAlignment="1">
      <alignment horizontal="center" vertical="center" wrapText="1"/>
    </xf>
    <xf numFmtId="8" fontId="10" fillId="0" borderId="13" xfId="0" applyNumberFormat="1" applyFont="1" applyBorder="1" applyAlignment="1">
      <alignment horizontal="center" vertical="center" wrapText="1"/>
    </xf>
    <xf numFmtId="8" fontId="10" fillId="0" borderId="1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19" fillId="14" borderId="21" xfId="0" applyFont="1" applyFill="1" applyBorder="1" applyAlignment="1" applyProtection="1">
      <alignment horizontal="center" vertical="center"/>
    </xf>
    <xf numFmtId="0" fontId="19" fillId="14" borderId="2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1BB59"/>
      <color rgb="FF76B54B"/>
      <color rgb="FF66FF66"/>
      <color rgb="FFFFFF99"/>
      <color rgb="FFF8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A9E9-94BC-4C8B-9943-9EEA13807D78}">
  <dimension ref="A1:E71"/>
  <sheetViews>
    <sheetView topLeftCell="A53" zoomScale="70" zoomScaleNormal="70" workbookViewId="0">
      <selection activeCell="I51" sqref="I51"/>
    </sheetView>
  </sheetViews>
  <sheetFormatPr defaultColWidth="8.75" defaultRowHeight="14.25" x14ac:dyDescent="0.2"/>
  <cols>
    <col min="1" max="1" width="49.25" style="17" customWidth="1"/>
    <col min="2" max="2" width="18.5" style="29" customWidth="1"/>
    <col min="3" max="3" width="19.875" style="29" customWidth="1"/>
    <col min="4" max="4" width="9.625" style="30" customWidth="1"/>
    <col min="5" max="5" width="9.875" style="30" customWidth="1"/>
    <col min="6" max="6" width="8.75" style="17" customWidth="1"/>
    <col min="7" max="16384" width="8.75" style="17"/>
  </cols>
  <sheetData>
    <row r="1" spans="1:5" ht="14.25" customHeight="1" x14ac:dyDescent="0.25">
      <c r="A1" s="168" t="s">
        <v>59</v>
      </c>
      <c r="B1" s="169"/>
      <c r="C1" s="169"/>
      <c r="D1" s="169"/>
      <c r="E1" s="170"/>
    </row>
    <row r="2" spans="1:5" ht="30" x14ac:dyDescent="0.25">
      <c r="A2" s="31"/>
      <c r="B2" s="32" t="s">
        <v>53</v>
      </c>
      <c r="C2" s="32" t="s">
        <v>61</v>
      </c>
      <c r="D2" s="32" t="s">
        <v>57</v>
      </c>
      <c r="E2" s="33" t="s">
        <v>58</v>
      </c>
    </row>
    <row r="3" spans="1:5" ht="42.75" x14ac:dyDescent="0.2">
      <c r="A3" s="34" t="s">
        <v>55</v>
      </c>
      <c r="B3" s="35">
        <v>1415</v>
      </c>
      <c r="C3" s="35">
        <v>1395</v>
      </c>
      <c r="D3" s="40">
        <f>C3-B3</f>
        <v>-20</v>
      </c>
      <c r="E3" s="41">
        <f>(D3/B3)</f>
        <v>-1.4134275618374558E-2</v>
      </c>
    </row>
    <row r="4" spans="1:5" x14ac:dyDescent="0.2">
      <c r="A4" s="31"/>
      <c r="B4" s="35"/>
      <c r="C4" s="35"/>
      <c r="D4" s="35"/>
      <c r="E4" s="41" t="s">
        <v>51</v>
      </c>
    </row>
    <row r="5" spans="1:5" ht="30" x14ac:dyDescent="0.25">
      <c r="A5" s="31"/>
      <c r="B5" s="32" t="s">
        <v>52</v>
      </c>
      <c r="C5" s="32" t="s">
        <v>62</v>
      </c>
      <c r="D5" s="35"/>
      <c r="E5" s="42"/>
    </row>
    <row r="6" spans="1:5" ht="71.25" x14ac:dyDescent="0.2">
      <c r="A6" s="36" t="s">
        <v>56</v>
      </c>
      <c r="B6" s="35">
        <v>255.12</v>
      </c>
      <c r="C6" s="35">
        <v>254.84</v>
      </c>
      <c r="D6" s="40">
        <f>C6-B6</f>
        <v>-0.28000000000000114</v>
      </c>
      <c r="E6" s="41">
        <f>(D6/B6)</f>
        <v>-1.0975227343995027E-3</v>
      </c>
    </row>
    <row r="7" spans="1:5" x14ac:dyDescent="0.2">
      <c r="A7" s="31"/>
      <c r="B7" s="35"/>
      <c r="C7" s="35"/>
      <c r="D7" s="35"/>
      <c r="E7" s="42"/>
    </row>
    <row r="8" spans="1:5" ht="15.75" thickBot="1" x14ac:dyDescent="0.3">
      <c r="A8" s="38" t="s">
        <v>54</v>
      </c>
      <c r="B8" s="39">
        <f>((0.55)*(E3))+((0.45)*(E6))</f>
        <v>-8.2677368205857846E-3</v>
      </c>
      <c r="C8" s="37"/>
      <c r="D8" s="37"/>
      <c r="E8" s="43"/>
    </row>
    <row r="9" spans="1:5" ht="15" thickBot="1" x14ac:dyDescent="0.25"/>
    <row r="10" spans="1:5" ht="15" x14ac:dyDescent="0.25">
      <c r="A10" s="168" t="s">
        <v>119</v>
      </c>
      <c r="B10" s="169"/>
      <c r="C10" s="169"/>
      <c r="D10" s="169"/>
      <c r="E10" s="170"/>
    </row>
    <row r="11" spans="1:5" ht="30" x14ac:dyDescent="0.25">
      <c r="A11" s="31"/>
      <c r="B11" s="32" t="s">
        <v>60</v>
      </c>
      <c r="C11" s="32" t="s">
        <v>64</v>
      </c>
      <c r="D11" s="32" t="s">
        <v>57</v>
      </c>
      <c r="E11" s="33" t="s">
        <v>58</v>
      </c>
    </row>
    <row r="12" spans="1:5" ht="42.75" x14ac:dyDescent="0.2">
      <c r="A12" s="34" t="s">
        <v>55</v>
      </c>
      <c r="B12" s="35">
        <v>1395</v>
      </c>
      <c r="C12" s="35">
        <v>1395</v>
      </c>
      <c r="D12" s="40">
        <f>C12-B12</f>
        <v>0</v>
      </c>
      <c r="E12" s="41">
        <f>(D12/B12)</f>
        <v>0</v>
      </c>
    </row>
    <row r="13" spans="1:5" x14ac:dyDescent="0.2">
      <c r="A13" s="31"/>
      <c r="B13" s="35"/>
      <c r="C13" s="35"/>
      <c r="D13" s="35"/>
      <c r="E13" s="41" t="s">
        <v>51</v>
      </c>
    </row>
    <row r="14" spans="1:5" ht="30" x14ac:dyDescent="0.25">
      <c r="A14" s="31"/>
      <c r="B14" s="32" t="s">
        <v>63</v>
      </c>
      <c r="C14" s="32" t="s">
        <v>65</v>
      </c>
      <c r="D14" s="35"/>
      <c r="E14" s="42"/>
    </row>
    <row r="15" spans="1:5" ht="71.25" x14ac:dyDescent="0.2">
      <c r="A15" s="36" t="s">
        <v>56</v>
      </c>
      <c r="B15" s="35">
        <v>254.84</v>
      </c>
      <c r="C15" s="35">
        <v>255.89</v>
      </c>
      <c r="D15" s="40">
        <f>C15-B15</f>
        <v>1.0499999999999829</v>
      </c>
      <c r="E15" s="41">
        <f>(D15/B15)</f>
        <v>4.1202323026211856E-3</v>
      </c>
    </row>
    <row r="16" spans="1:5" x14ac:dyDescent="0.2">
      <c r="A16" s="31"/>
      <c r="B16" s="35"/>
      <c r="C16" s="35"/>
      <c r="D16" s="35"/>
      <c r="E16" s="42"/>
    </row>
    <row r="17" spans="1:5" ht="15.75" thickBot="1" x14ac:dyDescent="0.3">
      <c r="A17" s="38" t="s">
        <v>54</v>
      </c>
      <c r="B17" s="39">
        <f>((0.55)*(E12))+((0.45)*(E15))</f>
        <v>1.8541045361795336E-3</v>
      </c>
      <c r="C17" s="37"/>
      <c r="D17" s="37"/>
      <c r="E17" s="43"/>
    </row>
    <row r="18" spans="1:5" ht="15" thickBot="1" x14ac:dyDescent="0.25"/>
    <row r="19" spans="1:5" ht="15" x14ac:dyDescent="0.25">
      <c r="A19" s="168" t="s">
        <v>120</v>
      </c>
      <c r="B19" s="169"/>
      <c r="C19" s="169"/>
      <c r="D19" s="169"/>
      <c r="E19" s="170"/>
    </row>
    <row r="20" spans="1:5" ht="30" x14ac:dyDescent="0.25">
      <c r="A20" s="31"/>
      <c r="B20" s="32" t="s">
        <v>66</v>
      </c>
      <c r="C20" s="32" t="s">
        <v>68</v>
      </c>
      <c r="D20" s="32" t="s">
        <v>57</v>
      </c>
      <c r="E20" s="33" t="s">
        <v>58</v>
      </c>
    </row>
    <row r="21" spans="1:5" ht="42.75" x14ac:dyDescent="0.2">
      <c r="A21" s="34" t="s">
        <v>55</v>
      </c>
      <c r="B21" s="35">
        <v>1395</v>
      </c>
      <c r="C21" s="35">
        <v>1415</v>
      </c>
      <c r="D21" s="40">
        <f>C21-B21</f>
        <v>20</v>
      </c>
      <c r="E21" s="41">
        <f>(D21/B21)</f>
        <v>1.4336917562724014E-2</v>
      </c>
    </row>
    <row r="22" spans="1:5" x14ac:dyDescent="0.2">
      <c r="A22" s="31"/>
      <c r="B22" s="35"/>
      <c r="C22" s="35"/>
      <c r="D22" s="35"/>
      <c r="E22" s="41" t="s">
        <v>51</v>
      </c>
    </row>
    <row r="23" spans="1:5" ht="30" x14ac:dyDescent="0.25">
      <c r="A23" s="31"/>
      <c r="B23" s="32" t="s">
        <v>67</v>
      </c>
      <c r="C23" s="32" t="s">
        <v>69</v>
      </c>
      <c r="D23" s="35"/>
      <c r="E23" s="42"/>
    </row>
    <row r="24" spans="1:5" ht="71.25" x14ac:dyDescent="0.2">
      <c r="A24" s="36" t="s">
        <v>56</v>
      </c>
      <c r="B24" s="35">
        <v>255.89</v>
      </c>
      <c r="C24" s="35">
        <v>250.29</v>
      </c>
      <c r="D24" s="40">
        <f>C24-B24</f>
        <v>-5.5999999999999943</v>
      </c>
      <c r="E24" s="41">
        <f>(D24/B24)</f>
        <v>-2.1884403454609382E-2</v>
      </c>
    </row>
    <row r="25" spans="1:5" x14ac:dyDescent="0.2">
      <c r="A25" s="31"/>
      <c r="B25" s="35"/>
      <c r="C25" s="35"/>
      <c r="D25" s="35"/>
      <c r="E25" s="42"/>
    </row>
    <row r="26" spans="1:5" ht="15.75" thickBot="1" x14ac:dyDescent="0.3">
      <c r="A26" s="38" t="s">
        <v>54</v>
      </c>
      <c r="B26" s="39">
        <f>((0.55)*(E21))+((0.45)*(E24))</f>
        <v>-1.9626768950760133E-3</v>
      </c>
      <c r="C26" s="37"/>
      <c r="D26" s="37"/>
      <c r="E26" s="43"/>
    </row>
    <row r="27" spans="1:5" ht="15" thickBot="1" x14ac:dyDescent="0.25"/>
    <row r="28" spans="1:5" ht="15" x14ac:dyDescent="0.25">
      <c r="A28" s="168" t="s">
        <v>121</v>
      </c>
      <c r="B28" s="169"/>
      <c r="C28" s="169"/>
      <c r="D28" s="169"/>
      <c r="E28" s="170"/>
    </row>
    <row r="29" spans="1:5" ht="30" x14ac:dyDescent="0.25">
      <c r="A29" s="31"/>
      <c r="B29" s="32" t="s">
        <v>70</v>
      </c>
      <c r="C29" s="32" t="s">
        <v>72</v>
      </c>
      <c r="D29" s="32" t="s">
        <v>57</v>
      </c>
      <c r="E29" s="33" t="s">
        <v>58</v>
      </c>
    </row>
    <row r="30" spans="1:5" ht="42.75" x14ac:dyDescent="0.2">
      <c r="A30" s="34" t="s">
        <v>55</v>
      </c>
      <c r="B30" s="35">
        <v>1415</v>
      </c>
      <c r="C30" s="35">
        <v>1435</v>
      </c>
      <c r="D30" s="40">
        <f>C30-B30</f>
        <v>20</v>
      </c>
      <c r="E30" s="41">
        <f>(D30/B30)</f>
        <v>1.4134275618374558E-2</v>
      </c>
    </row>
    <row r="31" spans="1:5" x14ac:dyDescent="0.2">
      <c r="A31" s="31"/>
      <c r="B31" s="35"/>
      <c r="C31" s="35"/>
      <c r="D31" s="35"/>
      <c r="E31" s="41" t="s">
        <v>51</v>
      </c>
    </row>
    <row r="32" spans="1:5" ht="30" x14ac:dyDescent="0.25">
      <c r="A32" s="31"/>
      <c r="B32" s="32" t="s">
        <v>71</v>
      </c>
      <c r="C32" s="32" t="s">
        <v>73</v>
      </c>
      <c r="D32" s="35"/>
      <c r="E32" s="42"/>
    </row>
    <row r="33" spans="1:5" ht="71.25" x14ac:dyDescent="0.2">
      <c r="A33" s="36" t="s">
        <v>56</v>
      </c>
      <c r="B33" s="35">
        <v>250.29</v>
      </c>
      <c r="C33" s="35">
        <v>251.59</v>
      </c>
      <c r="D33" s="40">
        <f>C33-B33</f>
        <v>1.3000000000000114</v>
      </c>
      <c r="E33" s="41">
        <f>(D33/B33)</f>
        <v>5.1939749890127906E-3</v>
      </c>
    </row>
    <row r="34" spans="1:5" x14ac:dyDescent="0.2">
      <c r="A34" s="31"/>
      <c r="B34" s="35"/>
      <c r="C34" s="35"/>
      <c r="D34" s="35"/>
      <c r="E34" s="42"/>
    </row>
    <row r="35" spans="1:5" ht="15.75" thickBot="1" x14ac:dyDescent="0.3">
      <c r="A35" s="38" t="s">
        <v>54</v>
      </c>
      <c r="B35" s="39">
        <f>((0.55)*(E30))+((0.45)*(E33))</f>
        <v>1.0111140335161764E-2</v>
      </c>
      <c r="C35" s="37"/>
      <c r="D35" s="37"/>
      <c r="E35" s="43"/>
    </row>
    <row r="36" spans="1:5" ht="15" thickBot="1" x14ac:dyDescent="0.25"/>
    <row r="37" spans="1:5" ht="15" x14ac:dyDescent="0.25">
      <c r="A37" s="168" t="s">
        <v>122</v>
      </c>
      <c r="B37" s="169"/>
      <c r="C37" s="169"/>
      <c r="D37" s="169"/>
      <c r="E37" s="170"/>
    </row>
    <row r="38" spans="1:5" ht="30" x14ac:dyDescent="0.25">
      <c r="A38" s="31"/>
      <c r="B38" s="32" t="s">
        <v>127</v>
      </c>
      <c r="C38" s="32" t="s">
        <v>128</v>
      </c>
      <c r="D38" s="32" t="s">
        <v>57</v>
      </c>
      <c r="E38" s="33" t="s">
        <v>58</v>
      </c>
    </row>
    <row r="39" spans="1:5" ht="42.75" x14ac:dyDescent="0.2">
      <c r="A39" s="34" t="s">
        <v>55</v>
      </c>
      <c r="B39" s="35">
        <v>1435</v>
      </c>
      <c r="C39" s="35">
        <v>1435</v>
      </c>
      <c r="D39" s="40">
        <f>C39-B39</f>
        <v>0</v>
      </c>
      <c r="E39" s="41">
        <f>(D39/B39)</f>
        <v>0</v>
      </c>
    </row>
    <row r="40" spans="1:5" x14ac:dyDescent="0.2">
      <c r="A40" s="31"/>
      <c r="B40" s="35"/>
      <c r="C40" s="35"/>
      <c r="D40" s="35"/>
      <c r="E40" s="41" t="s">
        <v>51</v>
      </c>
    </row>
    <row r="41" spans="1:5" ht="30" x14ac:dyDescent="0.25">
      <c r="A41" s="31"/>
      <c r="B41" s="32" t="s">
        <v>129</v>
      </c>
      <c r="C41" s="32" t="s">
        <v>130</v>
      </c>
      <c r="D41" s="35"/>
      <c r="E41" s="42"/>
    </row>
    <row r="42" spans="1:5" ht="71.25" x14ac:dyDescent="0.2">
      <c r="A42" s="36" t="s">
        <v>56</v>
      </c>
      <c r="B42" s="35">
        <v>251.59</v>
      </c>
      <c r="C42" s="35">
        <v>250.42</v>
      </c>
      <c r="D42" s="40">
        <f>C42-B42</f>
        <v>-1.1700000000000159</v>
      </c>
      <c r="E42" s="41">
        <f>(D42/B42)</f>
        <v>-4.6504233077626928E-3</v>
      </c>
    </row>
    <row r="43" spans="1:5" x14ac:dyDescent="0.2">
      <c r="A43" s="31"/>
      <c r="B43" s="35"/>
      <c r="C43" s="35"/>
      <c r="D43" s="35"/>
      <c r="E43" s="42"/>
    </row>
    <row r="44" spans="1:5" ht="15.75" thickBot="1" x14ac:dyDescent="0.3">
      <c r="A44" s="38" t="s">
        <v>54</v>
      </c>
      <c r="B44" s="39">
        <f>((0.55)*(E39))+((0.45)*(E42))</f>
        <v>-2.0926904884932119E-3</v>
      </c>
      <c r="C44" s="37"/>
      <c r="D44" s="37"/>
      <c r="E44" s="43"/>
    </row>
    <row r="45" spans="1:5" ht="15" thickBot="1" x14ac:dyDescent="0.25"/>
    <row r="46" spans="1:5" ht="15" x14ac:dyDescent="0.25">
      <c r="A46" s="168" t="s">
        <v>123</v>
      </c>
      <c r="B46" s="169"/>
      <c r="C46" s="169"/>
      <c r="D46" s="169"/>
      <c r="E46" s="170"/>
    </row>
    <row r="47" spans="1:5" ht="30" x14ac:dyDescent="0.25">
      <c r="A47" s="31"/>
      <c r="B47" s="32" t="s">
        <v>132</v>
      </c>
      <c r="C47" s="32" t="s">
        <v>137</v>
      </c>
      <c r="D47" s="32" t="s">
        <v>57</v>
      </c>
      <c r="E47" s="33" t="s">
        <v>58</v>
      </c>
    </row>
    <row r="48" spans="1:5" ht="42.75" x14ac:dyDescent="0.2">
      <c r="A48" s="34" t="s">
        <v>55</v>
      </c>
      <c r="B48" s="35">
        <v>1435</v>
      </c>
      <c r="C48" s="35">
        <v>1435</v>
      </c>
      <c r="D48" s="40">
        <f>C48-B48</f>
        <v>0</v>
      </c>
      <c r="E48" s="41">
        <f>(D48/B48)</f>
        <v>0</v>
      </c>
    </row>
    <row r="49" spans="1:5" x14ac:dyDescent="0.2">
      <c r="A49" s="31"/>
      <c r="B49" s="35"/>
      <c r="C49" s="35"/>
      <c r="D49" s="35"/>
      <c r="E49" s="41" t="s">
        <v>51</v>
      </c>
    </row>
    <row r="50" spans="1:5" ht="30" x14ac:dyDescent="0.25">
      <c r="A50" s="31"/>
      <c r="B50" s="32" t="s">
        <v>131</v>
      </c>
      <c r="C50" s="32" t="s">
        <v>133</v>
      </c>
      <c r="D50" s="35"/>
      <c r="E50" s="42"/>
    </row>
    <row r="51" spans="1:5" ht="71.25" x14ac:dyDescent="0.2">
      <c r="A51" s="36" t="s">
        <v>56</v>
      </c>
      <c r="B51" s="35">
        <v>250.42</v>
      </c>
      <c r="C51" s="35">
        <v>250.15799999999999</v>
      </c>
      <c r="D51" s="40">
        <f>C51-B51</f>
        <v>-0.26200000000000045</v>
      </c>
      <c r="E51" s="41">
        <f>(D51/B51)</f>
        <v>-1.0462423129143058E-3</v>
      </c>
    </row>
    <row r="52" spans="1:5" x14ac:dyDescent="0.2">
      <c r="A52" s="31"/>
      <c r="B52" s="35"/>
      <c r="C52" s="35"/>
      <c r="D52" s="35"/>
      <c r="E52" s="42"/>
    </row>
    <row r="53" spans="1:5" ht="15.75" thickBot="1" x14ac:dyDescent="0.3">
      <c r="A53" s="38" t="s">
        <v>54</v>
      </c>
      <c r="B53" s="39">
        <f>((0.55)*(E48))+((0.45)*(E51))</f>
        <v>-4.708090408114376E-4</v>
      </c>
      <c r="C53" s="37"/>
      <c r="D53" s="37"/>
      <c r="E53" s="43"/>
    </row>
    <row r="54" spans="1:5" ht="15" thickBot="1" x14ac:dyDescent="0.25"/>
    <row r="55" spans="1:5" ht="15" x14ac:dyDescent="0.25">
      <c r="A55" s="168" t="s">
        <v>138</v>
      </c>
      <c r="B55" s="169"/>
      <c r="C55" s="169"/>
      <c r="D55" s="169"/>
      <c r="E55" s="170"/>
    </row>
    <row r="56" spans="1:5" ht="30" x14ac:dyDescent="0.25">
      <c r="A56" s="31"/>
      <c r="B56" s="32" t="s">
        <v>139</v>
      </c>
      <c r="C56" s="32" t="s">
        <v>141</v>
      </c>
      <c r="D56" s="32" t="s">
        <v>57</v>
      </c>
      <c r="E56" s="33" t="s">
        <v>58</v>
      </c>
    </row>
    <row r="57" spans="1:5" ht="42.75" x14ac:dyDescent="0.2">
      <c r="A57" s="34" t="s">
        <v>55</v>
      </c>
      <c r="B57" s="35">
        <v>1435</v>
      </c>
      <c r="C57" s="35">
        <v>1475</v>
      </c>
      <c r="D57" s="40">
        <f>C57-B57</f>
        <v>40</v>
      </c>
      <c r="E57" s="41">
        <f>(D57/B57)</f>
        <v>2.7874564459930314E-2</v>
      </c>
    </row>
    <row r="58" spans="1:5" x14ac:dyDescent="0.2">
      <c r="A58" s="31"/>
      <c r="B58" s="35"/>
      <c r="C58" s="35"/>
      <c r="D58" s="35"/>
      <c r="E58" s="41" t="s">
        <v>51</v>
      </c>
    </row>
    <row r="59" spans="1:5" ht="30" x14ac:dyDescent="0.25">
      <c r="A59" s="31"/>
      <c r="B59" s="32" t="s">
        <v>140</v>
      </c>
      <c r="C59" s="32" t="s">
        <v>142</v>
      </c>
      <c r="D59" s="35"/>
      <c r="E59" s="42"/>
    </row>
    <row r="60" spans="1:5" ht="71.25" x14ac:dyDescent="0.2">
      <c r="A60" s="36" t="s">
        <v>56</v>
      </c>
      <c r="B60" s="35">
        <v>250.15799999999999</v>
      </c>
      <c r="C60" s="35">
        <v>258.97000000000003</v>
      </c>
      <c r="D60" s="40">
        <f>C60-B60</f>
        <v>8.8120000000000402</v>
      </c>
      <c r="E60" s="41">
        <f>(D60/B60)</f>
        <v>3.5225737334005074E-2</v>
      </c>
    </row>
    <row r="61" spans="1:5" x14ac:dyDescent="0.2">
      <c r="A61" s="31"/>
      <c r="B61" s="35"/>
      <c r="C61" s="35"/>
      <c r="D61" s="35"/>
      <c r="E61" s="42"/>
    </row>
    <row r="62" spans="1:5" ht="15.75" thickBot="1" x14ac:dyDescent="0.3">
      <c r="A62" s="38" t="s">
        <v>54</v>
      </c>
      <c r="B62" s="39">
        <f>((0.55)*(E57))+((0.45)*(E60))</f>
        <v>3.1182592253263957E-2</v>
      </c>
      <c r="C62" s="37"/>
      <c r="D62" s="37"/>
      <c r="E62" s="43"/>
    </row>
    <row r="63" spans="1:5" ht="15" thickBot="1" x14ac:dyDescent="0.25"/>
    <row r="64" spans="1:5" ht="15" x14ac:dyDescent="0.25">
      <c r="A64" s="168" t="s">
        <v>143</v>
      </c>
      <c r="B64" s="169"/>
      <c r="C64" s="169"/>
      <c r="D64" s="169"/>
      <c r="E64" s="170"/>
    </row>
    <row r="65" spans="1:5" ht="30" x14ac:dyDescent="0.25">
      <c r="A65" s="31"/>
      <c r="B65" s="32" t="s">
        <v>144</v>
      </c>
      <c r="C65" s="32" t="s">
        <v>146</v>
      </c>
      <c r="D65" s="32" t="s">
        <v>57</v>
      </c>
      <c r="E65" s="33" t="s">
        <v>58</v>
      </c>
    </row>
    <row r="66" spans="1:5" ht="42.75" x14ac:dyDescent="0.2">
      <c r="A66" s="34" t="s">
        <v>55</v>
      </c>
      <c r="B66" s="35"/>
      <c r="C66" s="35"/>
      <c r="D66" s="40">
        <f>C66-B66</f>
        <v>0</v>
      </c>
      <c r="E66" s="41" t="e">
        <f>(D66/B66)</f>
        <v>#DIV/0!</v>
      </c>
    </row>
    <row r="67" spans="1:5" x14ac:dyDescent="0.2">
      <c r="A67" s="31"/>
      <c r="B67" s="35"/>
      <c r="C67" s="35"/>
      <c r="D67" s="35"/>
      <c r="E67" s="41" t="s">
        <v>51</v>
      </c>
    </row>
    <row r="68" spans="1:5" ht="30" x14ac:dyDescent="0.25">
      <c r="A68" s="31"/>
      <c r="B68" s="32" t="s">
        <v>145</v>
      </c>
      <c r="C68" s="32" t="s">
        <v>147</v>
      </c>
      <c r="D68" s="35"/>
      <c r="E68" s="42"/>
    </row>
    <row r="69" spans="1:5" ht="71.25" x14ac:dyDescent="0.2">
      <c r="A69" s="36" t="s">
        <v>56</v>
      </c>
      <c r="B69" s="35"/>
      <c r="C69" s="35"/>
      <c r="D69" s="40">
        <f>C69-B69</f>
        <v>0</v>
      </c>
      <c r="E69" s="41" t="e">
        <f>(D69/B69)</f>
        <v>#DIV/0!</v>
      </c>
    </row>
    <row r="70" spans="1:5" x14ac:dyDescent="0.2">
      <c r="A70" s="31"/>
      <c r="B70" s="35"/>
      <c r="C70" s="35"/>
      <c r="D70" s="35"/>
      <c r="E70" s="42"/>
    </row>
    <row r="71" spans="1:5" ht="15.75" thickBot="1" x14ac:dyDescent="0.3">
      <c r="A71" s="38" t="s">
        <v>54</v>
      </c>
      <c r="B71" s="39" t="e">
        <f>((0.55)*(E66))+((0.45)*(E69))</f>
        <v>#DIV/0!</v>
      </c>
      <c r="C71" s="37"/>
      <c r="D71" s="37"/>
      <c r="E71" s="43"/>
    </row>
  </sheetData>
  <mergeCells count="8">
    <mergeCell ref="A64:E64"/>
    <mergeCell ref="A55:E55"/>
    <mergeCell ref="A46:E46"/>
    <mergeCell ref="A1:E1"/>
    <mergeCell ref="A10:E10"/>
    <mergeCell ref="A19:E19"/>
    <mergeCell ref="A28:E28"/>
    <mergeCell ref="A37:E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8AE0-6A57-4091-A0BE-E5E84DC4E42D}">
  <dimension ref="A1:H343"/>
  <sheetViews>
    <sheetView tabSelected="1" zoomScale="98" zoomScaleNormal="98" zoomScaleSheetLayoutView="90" workbookViewId="0">
      <selection sqref="A1:G2"/>
    </sheetView>
  </sheetViews>
  <sheetFormatPr defaultRowHeight="14.25" x14ac:dyDescent="0.2"/>
  <cols>
    <col min="1" max="1" width="28.375" customWidth="1"/>
    <col min="2" max="2" width="16.5" customWidth="1"/>
    <col min="3" max="3" width="15" customWidth="1"/>
    <col min="4" max="4" width="15.375" customWidth="1"/>
  </cols>
  <sheetData>
    <row r="1" spans="1:8" ht="12" customHeight="1" x14ac:dyDescent="0.2">
      <c r="A1" s="212" t="s">
        <v>150</v>
      </c>
      <c r="B1" s="212"/>
      <c r="C1" s="212"/>
      <c r="D1" s="212"/>
      <c r="E1" s="212"/>
      <c r="F1" s="212"/>
      <c r="G1" s="212"/>
      <c r="H1" s="166"/>
    </row>
    <row r="2" spans="1:8" ht="86.25" customHeight="1" x14ac:dyDescent="0.2">
      <c r="A2" s="212"/>
      <c r="B2" s="212"/>
      <c r="C2" s="212"/>
      <c r="D2" s="212"/>
      <c r="E2" s="212"/>
      <c r="F2" s="212"/>
      <c r="G2" s="212"/>
    </row>
    <row r="3" spans="1:8" x14ac:dyDescent="0.2">
      <c r="B3" s="167"/>
      <c r="C3" s="167"/>
      <c r="D3" s="167"/>
      <c r="E3" s="167"/>
      <c r="F3" s="167"/>
    </row>
    <row r="4" spans="1:8" ht="16.5" x14ac:dyDescent="0.2">
      <c r="A4" s="94" t="s">
        <v>45</v>
      </c>
    </row>
    <row r="5" spans="1:8" ht="15" x14ac:dyDescent="0.2">
      <c r="A5" s="48"/>
    </row>
    <row r="6" spans="1:8" ht="56.25" customHeight="1" x14ac:dyDescent="0.2">
      <c r="A6" s="199" t="s">
        <v>124</v>
      </c>
      <c r="B6" s="173"/>
      <c r="C6" s="173"/>
      <c r="D6" s="173"/>
      <c r="E6" s="173"/>
    </row>
    <row r="8" spans="1:8" ht="15" thickBot="1" x14ac:dyDescent="0.25">
      <c r="A8" s="49"/>
    </row>
    <row r="9" spans="1:8" ht="17.25" thickBot="1" x14ac:dyDescent="0.25">
      <c r="A9" s="193"/>
      <c r="B9" s="200"/>
      <c r="C9" s="95" t="s">
        <v>2</v>
      </c>
      <c r="D9" s="96" t="s">
        <v>20</v>
      </c>
    </row>
    <row r="10" spans="1:8" ht="23.25" customHeight="1" x14ac:dyDescent="0.2">
      <c r="A10" s="179" t="s">
        <v>3</v>
      </c>
      <c r="B10" s="179" t="s">
        <v>4</v>
      </c>
      <c r="C10" s="100" t="s">
        <v>75</v>
      </c>
      <c r="D10" s="100" t="s">
        <v>75</v>
      </c>
    </row>
    <row r="11" spans="1:8" ht="21" customHeight="1" thickBot="1" x14ac:dyDescent="0.25">
      <c r="A11" s="180"/>
      <c r="B11" s="180"/>
      <c r="C11" s="101" t="s">
        <v>76</v>
      </c>
      <c r="D11" s="101" t="s">
        <v>76</v>
      </c>
    </row>
    <row r="12" spans="1:8" ht="21" customHeight="1" thickBot="1" x14ac:dyDescent="0.25">
      <c r="A12" s="181" t="s">
        <v>6</v>
      </c>
      <c r="B12" s="50">
        <v>10000</v>
      </c>
      <c r="C12" s="51">
        <v>85.51</v>
      </c>
      <c r="D12" s="52">
        <v>65.63</v>
      </c>
    </row>
    <row r="13" spans="1:8" ht="18.75" customHeight="1" thickBot="1" x14ac:dyDescent="0.25">
      <c r="A13" s="188"/>
      <c r="B13" s="50">
        <v>25000</v>
      </c>
      <c r="C13" s="51">
        <v>64.650000000000006</v>
      </c>
      <c r="D13" s="52">
        <v>44.71</v>
      </c>
    </row>
    <row r="14" spans="1:8" ht="18.75" customHeight="1" thickBot="1" x14ac:dyDescent="0.25">
      <c r="A14" s="188"/>
      <c r="B14" s="50">
        <v>50000</v>
      </c>
      <c r="C14" s="51">
        <v>41.78</v>
      </c>
      <c r="D14" s="53" t="s">
        <v>77</v>
      </c>
    </row>
    <row r="15" spans="1:8" ht="18.75" customHeight="1" thickBot="1" x14ac:dyDescent="0.25">
      <c r="A15" s="188"/>
      <c r="B15" s="50">
        <v>100000</v>
      </c>
      <c r="C15" s="51">
        <v>23.9</v>
      </c>
      <c r="D15" s="53" t="s">
        <v>77</v>
      </c>
    </row>
    <row r="16" spans="1:8" ht="18.75" customHeight="1" thickBot="1" x14ac:dyDescent="0.25">
      <c r="A16" s="188"/>
      <c r="B16" s="50">
        <v>250000</v>
      </c>
      <c r="C16" s="51">
        <v>13.96</v>
      </c>
      <c r="D16" s="53" t="s">
        <v>77</v>
      </c>
    </row>
    <row r="17" spans="1:4" ht="18.75" customHeight="1" thickBot="1" x14ac:dyDescent="0.25">
      <c r="A17" s="188"/>
      <c r="B17" s="50">
        <v>500000</v>
      </c>
      <c r="C17" s="51">
        <v>11.02</v>
      </c>
      <c r="D17" s="53" t="s">
        <v>77</v>
      </c>
    </row>
    <row r="18" spans="1:4" ht="18.75" customHeight="1" thickBot="1" x14ac:dyDescent="0.25">
      <c r="A18" s="189"/>
      <c r="B18" s="50">
        <v>1000000</v>
      </c>
      <c r="C18" s="51">
        <v>9.99</v>
      </c>
      <c r="D18" s="53" t="s">
        <v>77</v>
      </c>
    </row>
    <row r="19" spans="1:4" ht="21.75" customHeight="1" x14ac:dyDescent="0.2">
      <c r="A19" s="195" t="s">
        <v>3</v>
      </c>
      <c r="B19" s="179" t="s">
        <v>4</v>
      </c>
      <c r="C19" s="100" t="s">
        <v>75</v>
      </c>
      <c r="D19" s="100" t="s">
        <v>75</v>
      </c>
    </row>
    <row r="20" spans="1:4" ht="24" customHeight="1" thickBot="1" x14ac:dyDescent="0.25">
      <c r="A20" s="180"/>
      <c r="B20" s="180"/>
      <c r="C20" s="101" t="s">
        <v>76</v>
      </c>
      <c r="D20" s="101" t="s">
        <v>76</v>
      </c>
    </row>
    <row r="21" spans="1:4" ht="18" customHeight="1" thickBot="1" x14ac:dyDescent="0.25">
      <c r="A21" s="181" t="s">
        <v>7</v>
      </c>
      <c r="B21" s="50">
        <v>10000</v>
      </c>
      <c r="C21" s="51">
        <v>38.74</v>
      </c>
      <c r="D21" s="52">
        <v>33.79</v>
      </c>
    </row>
    <row r="22" spans="1:4" ht="18" customHeight="1" thickBot="1" x14ac:dyDescent="0.25">
      <c r="A22" s="188"/>
      <c r="B22" s="50">
        <v>25000</v>
      </c>
      <c r="C22" s="51">
        <v>35.799999999999997</v>
      </c>
      <c r="D22" s="52">
        <v>32.299999999999997</v>
      </c>
    </row>
    <row r="23" spans="1:4" ht="18" customHeight="1" thickBot="1" x14ac:dyDescent="0.25">
      <c r="A23" s="188"/>
      <c r="B23" s="50">
        <v>50000</v>
      </c>
      <c r="C23" s="51">
        <v>27.82</v>
      </c>
      <c r="D23" s="52">
        <v>19.88</v>
      </c>
    </row>
    <row r="24" spans="1:4" ht="18" customHeight="1" thickBot="1" x14ac:dyDescent="0.25">
      <c r="A24" s="188"/>
      <c r="B24" s="50">
        <v>100000</v>
      </c>
      <c r="C24" s="51">
        <v>23.28</v>
      </c>
      <c r="D24" s="52">
        <v>16.899999999999999</v>
      </c>
    </row>
    <row r="25" spans="1:4" ht="18" customHeight="1" thickBot="1" x14ac:dyDescent="0.25">
      <c r="A25" s="188"/>
      <c r="B25" s="54">
        <v>250000</v>
      </c>
      <c r="C25" s="51">
        <v>17.87</v>
      </c>
      <c r="D25" s="53" t="s">
        <v>77</v>
      </c>
    </row>
    <row r="26" spans="1:4" ht="18" customHeight="1" thickBot="1" x14ac:dyDescent="0.25">
      <c r="A26" s="188"/>
      <c r="B26" s="55">
        <v>500000</v>
      </c>
      <c r="C26" s="51">
        <v>16.48</v>
      </c>
      <c r="D26" s="53" t="s">
        <v>77</v>
      </c>
    </row>
    <row r="27" spans="1:4" ht="18" customHeight="1" thickBot="1" x14ac:dyDescent="0.25">
      <c r="A27" s="189"/>
      <c r="B27" s="50">
        <v>1000000</v>
      </c>
      <c r="C27" s="51">
        <v>14.94</v>
      </c>
      <c r="D27" s="53" t="s">
        <v>77</v>
      </c>
    </row>
    <row r="28" spans="1:4" ht="23.25" customHeight="1" x14ac:dyDescent="0.2">
      <c r="A28" s="195" t="s">
        <v>3</v>
      </c>
      <c r="B28" s="179" t="s">
        <v>4</v>
      </c>
      <c r="C28" s="100" t="s">
        <v>75</v>
      </c>
      <c r="D28" s="100" t="s">
        <v>75</v>
      </c>
    </row>
    <row r="29" spans="1:4" ht="21" customHeight="1" thickBot="1" x14ac:dyDescent="0.25">
      <c r="A29" s="180"/>
      <c r="B29" s="180"/>
      <c r="C29" s="101" t="s">
        <v>76</v>
      </c>
      <c r="D29" s="101" t="s">
        <v>76</v>
      </c>
    </row>
    <row r="30" spans="1:4" ht="18" customHeight="1" thickBot="1" x14ac:dyDescent="0.25">
      <c r="A30" s="181" t="s">
        <v>8</v>
      </c>
      <c r="B30" s="50">
        <v>10000</v>
      </c>
      <c r="C30" s="51">
        <v>40.799999999999997</v>
      </c>
      <c r="D30" s="52">
        <v>34.82</v>
      </c>
    </row>
    <row r="31" spans="1:4" ht="18" customHeight="1" thickBot="1" x14ac:dyDescent="0.25">
      <c r="A31" s="188"/>
      <c r="B31" s="50">
        <v>25000</v>
      </c>
      <c r="C31" s="51">
        <v>35.799999999999997</v>
      </c>
      <c r="D31" s="52">
        <v>33.28</v>
      </c>
    </row>
    <row r="32" spans="1:4" ht="18" customHeight="1" thickBot="1" x14ac:dyDescent="0.25">
      <c r="A32" s="188"/>
      <c r="B32" s="50">
        <v>50000</v>
      </c>
      <c r="C32" s="51">
        <v>30.8</v>
      </c>
      <c r="D32" s="52">
        <v>20.86</v>
      </c>
    </row>
    <row r="33" spans="1:4" ht="18" customHeight="1" thickBot="1" x14ac:dyDescent="0.25">
      <c r="A33" s="188"/>
      <c r="B33" s="50">
        <v>100000</v>
      </c>
      <c r="C33" s="51">
        <v>24.21</v>
      </c>
      <c r="D33" s="52">
        <v>17.93</v>
      </c>
    </row>
    <row r="34" spans="1:4" ht="18" customHeight="1" thickBot="1" x14ac:dyDescent="0.25">
      <c r="A34" s="189"/>
      <c r="B34" s="50">
        <v>250000</v>
      </c>
      <c r="C34" s="51">
        <v>18.899999999999999</v>
      </c>
      <c r="D34" s="52">
        <v>16.899999999999999</v>
      </c>
    </row>
    <row r="36" spans="1:4" ht="16.5" x14ac:dyDescent="0.2">
      <c r="A36" s="94" t="s">
        <v>78</v>
      </c>
    </row>
    <row r="37" spans="1:4" ht="15" thickBot="1" x14ac:dyDescent="0.25">
      <c r="A37" s="47"/>
    </row>
    <row r="38" spans="1:4" ht="23.25" customHeight="1" thickBot="1" x14ac:dyDescent="0.25">
      <c r="A38" s="201" t="s">
        <v>9</v>
      </c>
      <c r="B38" s="202"/>
      <c r="C38" s="203"/>
    </row>
    <row r="39" spans="1:4" s="103" customFormat="1" ht="66.599999999999994" customHeight="1" thickBot="1" x14ac:dyDescent="0.25">
      <c r="A39" s="165" t="s">
        <v>10</v>
      </c>
      <c r="B39" s="102" t="s">
        <v>11</v>
      </c>
      <c r="C39" s="102" t="s">
        <v>12</v>
      </c>
    </row>
    <row r="40" spans="1:4" ht="30.75" customHeight="1" thickBot="1" x14ac:dyDescent="0.25">
      <c r="A40" s="56" t="s">
        <v>13</v>
      </c>
      <c r="B40" s="99" t="s">
        <v>14</v>
      </c>
      <c r="C40" s="57">
        <v>25.76</v>
      </c>
    </row>
    <row r="41" spans="1:4" ht="30.75" customHeight="1" thickBot="1" x14ac:dyDescent="0.25">
      <c r="A41" s="56" t="s">
        <v>15</v>
      </c>
      <c r="B41" s="99" t="s">
        <v>16</v>
      </c>
      <c r="C41" s="57">
        <v>0.77</v>
      </c>
    </row>
    <row r="42" spans="1:4" ht="30.75" customHeight="1" thickBot="1" x14ac:dyDescent="0.25">
      <c r="A42" s="56" t="s">
        <v>79</v>
      </c>
      <c r="B42" s="99" t="s">
        <v>18</v>
      </c>
      <c r="C42" s="57">
        <v>1.1299999999999999</v>
      </c>
    </row>
    <row r="43" spans="1:4" ht="30.75" customHeight="1" thickBot="1" x14ac:dyDescent="0.25">
      <c r="A43" s="56" t="s">
        <v>19</v>
      </c>
      <c r="B43" s="99" t="s">
        <v>18</v>
      </c>
      <c r="C43" s="57">
        <v>3.09</v>
      </c>
    </row>
    <row r="44" spans="1:4" x14ac:dyDescent="0.2">
      <c r="A44" s="45"/>
    </row>
    <row r="45" spans="1:4" ht="15" thickBot="1" x14ac:dyDescent="0.25">
      <c r="A45" s="47"/>
    </row>
    <row r="46" spans="1:4" ht="21" customHeight="1" thickBot="1" x14ac:dyDescent="0.25">
      <c r="A46" s="204" t="s">
        <v>80</v>
      </c>
      <c r="B46" s="205"/>
      <c r="C46" s="206"/>
    </row>
    <row r="47" spans="1:4" ht="21" customHeight="1" x14ac:dyDescent="0.2">
      <c r="A47" s="179" t="s">
        <v>3</v>
      </c>
      <c r="B47" s="179" t="s">
        <v>4</v>
      </c>
      <c r="C47" s="100" t="s">
        <v>75</v>
      </c>
    </row>
    <row r="48" spans="1:4" ht="16.5" thickBot="1" x14ac:dyDescent="0.25">
      <c r="A48" s="180"/>
      <c r="B48" s="180"/>
      <c r="C48" s="101" t="s">
        <v>76</v>
      </c>
    </row>
    <row r="49" spans="1:4" ht="19.5" customHeight="1" thickBot="1" x14ac:dyDescent="0.25">
      <c r="A49" s="181" t="s">
        <v>21</v>
      </c>
      <c r="B49" s="58">
        <v>100000</v>
      </c>
      <c r="C49" s="51">
        <v>2.06</v>
      </c>
    </row>
    <row r="50" spans="1:4" ht="19.5" customHeight="1" thickBot="1" x14ac:dyDescent="0.25">
      <c r="A50" s="182"/>
      <c r="B50" s="58">
        <v>500000</v>
      </c>
      <c r="C50" s="51">
        <v>2.06</v>
      </c>
    </row>
    <row r="51" spans="1:4" ht="19.5" customHeight="1" thickBot="1" x14ac:dyDescent="0.25">
      <c r="A51" s="181" t="s">
        <v>22</v>
      </c>
      <c r="B51" s="58">
        <v>100000</v>
      </c>
      <c r="C51" s="51">
        <v>2.06</v>
      </c>
    </row>
    <row r="52" spans="1:4" ht="19.5" customHeight="1" thickBot="1" x14ac:dyDescent="0.25">
      <c r="A52" s="182"/>
      <c r="B52" s="58">
        <v>500000</v>
      </c>
      <c r="C52" s="51">
        <v>2.06</v>
      </c>
    </row>
    <row r="53" spans="1:4" x14ac:dyDescent="0.2">
      <c r="A53" s="49"/>
    </row>
    <row r="54" spans="1:4" x14ac:dyDescent="0.2">
      <c r="A54" s="59" t="s">
        <v>81</v>
      </c>
    </row>
    <row r="55" spans="1:4" x14ac:dyDescent="0.2">
      <c r="A55" s="164" t="s">
        <v>82</v>
      </c>
    </row>
    <row r="56" spans="1:4" x14ac:dyDescent="0.2">
      <c r="A56" s="164" t="s">
        <v>83</v>
      </c>
    </row>
    <row r="57" spans="1:4" x14ac:dyDescent="0.2">
      <c r="A57" s="172" t="s">
        <v>84</v>
      </c>
      <c r="B57" s="173"/>
      <c r="C57" s="173"/>
      <c r="D57" s="173"/>
    </row>
    <row r="58" spans="1:4" x14ac:dyDescent="0.2">
      <c r="A58" s="172" t="s">
        <v>85</v>
      </c>
      <c r="B58" s="173"/>
    </row>
    <row r="59" spans="1:4" x14ac:dyDescent="0.2">
      <c r="A59" s="164"/>
    </row>
    <row r="60" spans="1:4" x14ac:dyDescent="0.2">
      <c r="A60" s="164"/>
    </row>
    <row r="61" spans="1:4" x14ac:dyDescent="0.2">
      <c r="A61" s="59" t="s">
        <v>86</v>
      </c>
    </row>
    <row r="62" spans="1:4" x14ac:dyDescent="0.2">
      <c r="A62" s="61" t="s">
        <v>87</v>
      </c>
    </row>
    <row r="63" spans="1:4" x14ac:dyDescent="0.2">
      <c r="A63" s="62" t="s">
        <v>88</v>
      </c>
    </row>
    <row r="64" spans="1:4" x14ac:dyDescent="0.2">
      <c r="A64" s="62" t="s">
        <v>89</v>
      </c>
    </row>
    <row r="65" spans="1:4" x14ac:dyDescent="0.2">
      <c r="A65" s="62" t="s">
        <v>90</v>
      </c>
    </row>
    <row r="66" spans="1:4" x14ac:dyDescent="0.2">
      <c r="A66" s="62" t="s">
        <v>91</v>
      </c>
    </row>
    <row r="67" spans="1:4" x14ac:dyDescent="0.2">
      <c r="A67" s="62" t="s">
        <v>92</v>
      </c>
      <c r="B67" s="61"/>
    </row>
    <row r="70" spans="1:4" ht="16.5" x14ac:dyDescent="0.2">
      <c r="A70" s="94" t="s">
        <v>46</v>
      </c>
    </row>
    <row r="71" spans="1:4" x14ac:dyDescent="0.2">
      <c r="A71" s="164"/>
    </row>
    <row r="72" spans="1:4" x14ac:dyDescent="0.2">
      <c r="A72" s="164" t="s">
        <v>117</v>
      </c>
    </row>
    <row r="73" spans="1:4" ht="15" thickBot="1" x14ac:dyDescent="0.25">
      <c r="A73" s="49"/>
    </row>
    <row r="74" spans="1:4" ht="17.25" thickBot="1" x14ac:dyDescent="0.25">
      <c r="A74" s="193"/>
      <c r="B74" s="194"/>
      <c r="C74" s="97" t="s">
        <v>2</v>
      </c>
      <c r="D74" s="98" t="s">
        <v>20</v>
      </c>
    </row>
    <row r="75" spans="1:4" ht="21" customHeight="1" x14ac:dyDescent="0.2">
      <c r="A75" s="196" t="s">
        <v>3</v>
      </c>
      <c r="B75" s="174" t="s">
        <v>4</v>
      </c>
      <c r="C75" s="104" t="s">
        <v>75</v>
      </c>
      <c r="D75" s="105" t="s">
        <v>75</v>
      </c>
    </row>
    <row r="76" spans="1:4" ht="19.5" customHeight="1" thickBot="1" x14ac:dyDescent="0.25">
      <c r="A76" s="197"/>
      <c r="B76" s="175"/>
      <c r="C76" s="106" t="s">
        <v>76</v>
      </c>
      <c r="D76" s="102" t="s">
        <v>76</v>
      </c>
    </row>
    <row r="77" spans="1:4" ht="16.5" customHeight="1" thickBot="1" x14ac:dyDescent="0.25">
      <c r="A77" s="198" t="s">
        <v>7</v>
      </c>
      <c r="B77" s="58">
        <v>10000</v>
      </c>
      <c r="C77" s="51">
        <v>40.799999999999997</v>
      </c>
      <c r="D77" s="53" t="s">
        <v>77</v>
      </c>
    </row>
    <row r="78" spans="1:4" ht="16.5" customHeight="1" thickBot="1" x14ac:dyDescent="0.25">
      <c r="A78" s="187"/>
      <c r="B78" s="58">
        <v>25000</v>
      </c>
      <c r="C78" s="51">
        <v>37.76</v>
      </c>
      <c r="D78" s="53" t="s">
        <v>77</v>
      </c>
    </row>
    <row r="79" spans="1:4" ht="16.5" customHeight="1" thickBot="1" x14ac:dyDescent="0.25">
      <c r="A79" s="187"/>
      <c r="B79" s="58">
        <v>50000</v>
      </c>
      <c r="C79" s="51">
        <v>32.299999999999997</v>
      </c>
      <c r="D79" s="53" t="s">
        <v>77</v>
      </c>
    </row>
    <row r="80" spans="1:4" ht="16.5" customHeight="1" thickBot="1" x14ac:dyDescent="0.25">
      <c r="A80" s="187"/>
      <c r="B80" s="58">
        <v>100000</v>
      </c>
      <c r="C80" s="51">
        <v>24.26</v>
      </c>
      <c r="D80" s="53" t="s">
        <v>77</v>
      </c>
    </row>
    <row r="81" spans="1:4" ht="20.25" customHeight="1" x14ac:dyDescent="0.2">
      <c r="A81" s="179" t="s">
        <v>3</v>
      </c>
      <c r="B81" s="179" t="s">
        <v>4</v>
      </c>
      <c r="C81" s="100" t="s">
        <v>75</v>
      </c>
      <c r="D81" s="100" t="s">
        <v>75</v>
      </c>
    </row>
    <row r="82" spans="1:4" ht="23.25" customHeight="1" thickBot="1" x14ac:dyDescent="0.25">
      <c r="A82" s="180"/>
      <c r="B82" s="180"/>
      <c r="C82" s="101" t="s">
        <v>76</v>
      </c>
      <c r="D82" s="101" t="s">
        <v>76</v>
      </c>
    </row>
    <row r="83" spans="1:4" ht="20.25" customHeight="1" thickBot="1" x14ac:dyDescent="0.25">
      <c r="A83" s="181" t="s">
        <v>8</v>
      </c>
      <c r="B83" s="58">
        <v>10000</v>
      </c>
      <c r="C83" s="51">
        <v>42.75</v>
      </c>
      <c r="D83" s="52">
        <v>36.78</v>
      </c>
    </row>
    <row r="84" spans="1:4" ht="20.25" customHeight="1" thickBot="1" x14ac:dyDescent="0.25">
      <c r="A84" s="188"/>
      <c r="B84" s="58">
        <v>25000</v>
      </c>
      <c r="C84" s="51">
        <v>37.76</v>
      </c>
      <c r="D84" s="52">
        <v>34.31</v>
      </c>
    </row>
    <row r="85" spans="1:4" ht="20.25" customHeight="1" thickBot="1" x14ac:dyDescent="0.25">
      <c r="A85" s="188"/>
      <c r="B85" s="58">
        <v>50000</v>
      </c>
      <c r="C85" s="51">
        <v>32.81</v>
      </c>
      <c r="D85" s="52">
        <v>21.89</v>
      </c>
    </row>
    <row r="86" spans="1:4" ht="20.25" customHeight="1" thickBot="1" x14ac:dyDescent="0.25">
      <c r="A86" s="188"/>
      <c r="B86" s="58">
        <v>100000</v>
      </c>
      <c r="C86" s="51">
        <v>25.24</v>
      </c>
      <c r="D86" s="52">
        <v>19.88</v>
      </c>
    </row>
    <row r="87" spans="1:4" ht="20.25" customHeight="1" thickBot="1" x14ac:dyDescent="0.25">
      <c r="A87" s="188"/>
      <c r="B87" s="58">
        <v>250000</v>
      </c>
      <c r="C87" s="51">
        <v>19.88</v>
      </c>
      <c r="D87" s="52">
        <v>19.37</v>
      </c>
    </row>
    <row r="88" spans="1:4" ht="20.25" customHeight="1" thickBot="1" x14ac:dyDescent="0.25">
      <c r="A88" s="188"/>
      <c r="B88" s="58">
        <v>500000</v>
      </c>
      <c r="C88" s="51">
        <v>17.93</v>
      </c>
      <c r="D88" s="52">
        <v>17.93</v>
      </c>
    </row>
    <row r="89" spans="1:4" ht="20.25" customHeight="1" thickBot="1" x14ac:dyDescent="0.25">
      <c r="A89" s="182"/>
      <c r="B89" s="58">
        <v>1000000</v>
      </c>
      <c r="C89" s="51">
        <v>16.38</v>
      </c>
      <c r="D89" s="52">
        <v>15.92</v>
      </c>
    </row>
    <row r="90" spans="1:4" x14ac:dyDescent="0.2">
      <c r="A90" s="47"/>
    </row>
    <row r="91" spans="1:4" ht="15" thickBot="1" x14ac:dyDescent="0.25">
      <c r="A91" s="47"/>
    </row>
    <row r="92" spans="1:4" ht="19.5" customHeight="1" thickBot="1" x14ac:dyDescent="0.25">
      <c r="A92" s="183" t="s">
        <v>9</v>
      </c>
      <c r="B92" s="190"/>
      <c r="C92" s="184"/>
    </row>
    <row r="93" spans="1:4" ht="57.95" customHeight="1" thickBot="1" x14ac:dyDescent="0.25">
      <c r="A93" s="107" t="s">
        <v>10</v>
      </c>
      <c r="B93" s="108" t="s">
        <v>11</v>
      </c>
      <c r="C93" s="101" t="s">
        <v>12</v>
      </c>
    </row>
    <row r="94" spans="1:4" ht="24" customHeight="1" thickBot="1" x14ac:dyDescent="0.25">
      <c r="A94" s="63" t="s">
        <v>13</v>
      </c>
      <c r="B94" s="64" t="s">
        <v>14</v>
      </c>
      <c r="C94" s="65">
        <v>25.76</v>
      </c>
    </row>
    <row r="95" spans="1:4" ht="24" customHeight="1" thickBot="1" x14ac:dyDescent="0.25">
      <c r="A95" s="63" t="s">
        <v>15</v>
      </c>
      <c r="B95" s="64" t="s">
        <v>16</v>
      </c>
      <c r="C95" s="65">
        <v>0.77</v>
      </c>
    </row>
    <row r="96" spans="1:4" ht="31.5" customHeight="1" thickBot="1" x14ac:dyDescent="0.25">
      <c r="A96" s="63" t="s">
        <v>19</v>
      </c>
      <c r="B96" s="66" t="s">
        <v>18</v>
      </c>
      <c r="C96" s="65">
        <v>3.09</v>
      </c>
    </row>
    <row r="97" spans="1:2" x14ac:dyDescent="0.2">
      <c r="A97" s="67"/>
    </row>
    <row r="98" spans="1:2" x14ac:dyDescent="0.2">
      <c r="A98" s="59" t="s">
        <v>81</v>
      </c>
    </row>
    <row r="99" spans="1:2" x14ac:dyDescent="0.2">
      <c r="A99" s="164" t="s">
        <v>93</v>
      </c>
    </row>
    <row r="100" spans="1:2" x14ac:dyDescent="0.2">
      <c r="A100" s="164" t="s">
        <v>94</v>
      </c>
    </row>
    <row r="101" spans="1:2" x14ac:dyDescent="0.2">
      <c r="A101" s="164" t="s">
        <v>118</v>
      </c>
    </row>
    <row r="102" spans="1:2" x14ac:dyDescent="0.2">
      <c r="A102" s="164" t="s">
        <v>85</v>
      </c>
    </row>
    <row r="103" spans="1:2" x14ac:dyDescent="0.2">
      <c r="A103" s="68"/>
    </row>
    <row r="104" spans="1:2" x14ac:dyDescent="0.2">
      <c r="A104" s="59" t="s">
        <v>86</v>
      </c>
    </row>
    <row r="105" spans="1:2" x14ac:dyDescent="0.2">
      <c r="A105" s="61" t="s">
        <v>87</v>
      </c>
    </row>
    <row r="106" spans="1:2" x14ac:dyDescent="0.2">
      <c r="A106" s="62" t="s">
        <v>88</v>
      </c>
    </row>
    <row r="107" spans="1:2" x14ac:dyDescent="0.2">
      <c r="A107" s="62" t="s">
        <v>89</v>
      </c>
    </row>
    <row r="108" spans="1:2" x14ac:dyDescent="0.2">
      <c r="A108" s="62" t="s">
        <v>90</v>
      </c>
    </row>
    <row r="109" spans="1:2" x14ac:dyDescent="0.2">
      <c r="A109" s="62" t="s">
        <v>91</v>
      </c>
    </row>
    <row r="110" spans="1:2" x14ac:dyDescent="0.2">
      <c r="A110" s="62" t="s">
        <v>95</v>
      </c>
      <c r="B110" s="60"/>
    </row>
    <row r="112" spans="1:2" ht="16.5" x14ac:dyDescent="0.2">
      <c r="A112" s="94" t="s">
        <v>47</v>
      </c>
    </row>
    <row r="113" spans="1:4" x14ac:dyDescent="0.2">
      <c r="A113" s="164"/>
    </row>
    <row r="114" spans="1:4" ht="42.75" customHeight="1" x14ac:dyDescent="0.2">
      <c r="A114" s="199" t="s">
        <v>114</v>
      </c>
      <c r="B114" s="173"/>
      <c r="C114" s="173"/>
      <c r="D114" s="173"/>
    </row>
    <row r="115" spans="1:4" ht="15" thickBot="1" x14ac:dyDescent="0.25">
      <c r="A115" s="49"/>
    </row>
    <row r="116" spans="1:4" ht="17.25" thickBot="1" x14ac:dyDescent="0.25">
      <c r="A116" s="193"/>
      <c r="B116" s="194"/>
      <c r="C116" s="97" t="s">
        <v>2</v>
      </c>
      <c r="D116" s="98" t="s">
        <v>20</v>
      </c>
    </row>
    <row r="117" spans="1:4" s="103" customFormat="1" ht="20.25" customHeight="1" x14ac:dyDescent="0.2">
      <c r="A117" s="179" t="s">
        <v>3</v>
      </c>
      <c r="B117" s="179" t="s">
        <v>4</v>
      </c>
      <c r="C117" s="100" t="s">
        <v>75</v>
      </c>
      <c r="D117" s="100" t="s">
        <v>75</v>
      </c>
    </row>
    <row r="118" spans="1:4" s="103" customFormat="1" ht="22.5" customHeight="1" thickBot="1" x14ac:dyDescent="0.25">
      <c r="A118" s="180"/>
      <c r="B118" s="180"/>
      <c r="C118" s="101" t="s">
        <v>76</v>
      </c>
      <c r="D118" s="101" t="s">
        <v>76</v>
      </c>
    </row>
    <row r="119" spans="1:4" ht="20.25" customHeight="1" thickBot="1" x14ac:dyDescent="0.25">
      <c r="A119" s="181" t="s">
        <v>7</v>
      </c>
      <c r="B119" s="58">
        <v>10000</v>
      </c>
      <c r="C119" s="51">
        <v>57.64</v>
      </c>
      <c r="D119" s="53" t="s">
        <v>77</v>
      </c>
    </row>
    <row r="120" spans="1:4" ht="20.25" customHeight="1" thickBot="1" x14ac:dyDescent="0.25">
      <c r="A120" s="188"/>
      <c r="B120" s="58">
        <v>25000</v>
      </c>
      <c r="C120" s="51">
        <v>40.75</v>
      </c>
      <c r="D120" s="53" t="s">
        <v>77</v>
      </c>
    </row>
    <row r="121" spans="1:4" ht="20.25" customHeight="1" thickBot="1" x14ac:dyDescent="0.25">
      <c r="A121" s="188"/>
      <c r="B121" s="58">
        <v>50000</v>
      </c>
      <c r="C121" s="51">
        <v>36.78</v>
      </c>
      <c r="D121" s="53" t="s">
        <v>77</v>
      </c>
    </row>
    <row r="122" spans="1:4" ht="20.25" customHeight="1" thickBot="1" x14ac:dyDescent="0.25">
      <c r="A122" s="189"/>
      <c r="B122" s="58">
        <v>100000</v>
      </c>
      <c r="C122" s="51">
        <v>24.88</v>
      </c>
      <c r="D122" s="53" t="s">
        <v>77</v>
      </c>
    </row>
    <row r="123" spans="1:4" s="103" customFormat="1" ht="21.75" customHeight="1" x14ac:dyDescent="0.2">
      <c r="A123" s="195" t="s">
        <v>3</v>
      </c>
      <c r="B123" s="179" t="s">
        <v>4</v>
      </c>
      <c r="C123" s="100" t="s">
        <v>75</v>
      </c>
      <c r="D123" s="100" t="s">
        <v>75</v>
      </c>
    </row>
    <row r="124" spans="1:4" s="103" customFormat="1" ht="21.75" customHeight="1" thickBot="1" x14ac:dyDescent="0.25">
      <c r="A124" s="180"/>
      <c r="B124" s="180"/>
      <c r="C124" s="101" t="s">
        <v>76</v>
      </c>
      <c r="D124" s="101" t="s">
        <v>76</v>
      </c>
    </row>
    <row r="125" spans="1:4" ht="19.5" customHeight="1" thickBot="1" x14ac:dyDescent="0.25">
      <c r="A125" s="181" t="s">
        <v>8</v>
      </c>
      <c r="B125" s="58">
        <v>10000</v>
      </c>
      <c r="C125" s="51">
        <v>44.76</v>
      </c>
      <c r="D125" s="52">
        <v>36.26</v>
      </c>
    </row>
    <row r="126" spans="1:4" ht="19.5" customHeight="1" thickBot="1" x14ac:dyDescent="0.25">
      <c r="A126" s="188"/>
      <c r="B126" s="58">
        <v>25000</v>
      </c>
      <c r="C126" s="51">
        <v>39.770000000000003</v>
      </c>
      <c r="D126" s="52">
        <v>34.770000000000003</v>
      </c>
    </row>
    <row r="127" spans="1:4" ht="19.5" customHeight="1" thickBot="1" x14ac:dyDescent="0.25">
      <c r="A127" s="188"/>
      <c r="B127" s="58">
        <v>50000</v>
      </c>
      <c r="C127" s="51">
        <v>33.79</v>
      </c>
      <c r="D127" s="52">
        <v>23.85</v>
      </c>
    </row>
    <row r="128" spans="1:4" ht="19.5" customHeight="1" thickBot="1" x14ac:dyDescent="0.25">
      <c r="A128" s="188"/>
      <c r="B128" s="58">
        <v>100000</v>
      </c>
      <c r="C128" s="51">
        <v>26.32</v>
      </c>
      <c r="D128" s="52">
        <v>21.89</v>
      </c>
    </row>
    <row r="129" spans="1:4" ht="19.5" customHeight="1" thickBot="1" x14ac:dyDescent="0.25">
      <c r="A129" s="188"/>
      <c r="B129" s="69">
        <v>250000</v>
      </c>
      <c r="C129" s="51">
        <v>20.399999999999999</v>
      </c>
      <c r="D129" s="52">
        <v>19.88</v>
      </c>
    </row>
    <row r="130" spans="1:4" ht="19.5" customHeight="1" thickBot="1" x14ac:dyDescent="0.25">
      <c r="A130" s="188"/>
      <c r="B130" s="70">
        <v>500000</v>
      </c>
      <c r="C130" s="51">
        <v>19.57</v>
      </c>
      <c r="D130" s="52">
        <v>18.899999999999999</v>
      </c>
    </row>
    <row r="131" spans="1:4" ht="19.5" customHeight="1" thickBot="1" x14ac:dyDescent="0.25">
      <c r="A131" s="189"/>
      <c r="B131" s="58">
        <v>1000000</v>
      </c>
      <c r="C131" s="51">
        <v>18.899999999999999</v>
      </c>
      <c r="D131" s="52">
        <v>16.899999999999999</v>
      </c>
    </row>
    <row r="132" spans="1:4" s="103" customFormat="1" ht="19.5" customHeight="1" x14ac:dyDescent="0.2">
      <c r="A132" s="195" t="s">
        <v>3</v>
      </c>
      <c r="B132" s="179" t="s">
        <v>4</v>
      </c>
      <c r="C132" s="100" t="s">
        <v>75</v>
      </c>
      <c r="D132" s="100" t="s">
        <v>75</v>
      </c>
    </row>
    <row r="133" spans="1:4" s="103" customFormat="1" ht="24" customHeight="1" thickBot="1" x14ac:dyDescent="0.25">
      <c r="A133" s="180"/>
      <c r="B133" s="180"/>
      <c r="C133" s="101" t="s">
        <v>76</v>
      </c>
      <c r="D133" s="101" t="s">
        <v>76</v>
      </c>
    </row>
    <row r="134" spans="1:4" ht="21.75" customHeight="1" thickBot="1" x14ac:dyDescent="0.25">
      <c r="A134" s="181" t="s">
        <v>23</v>
      </c>
      <c r="B134" s="58">
        <v>10000</v>
      </c>
      <c r="C134" s="51">
        <v>134.24</v>
      </c>
      <c r="D134" s="53" t="s">
        <v>77</v>
      </c>
    </row>
    <row r="135" spans="1:4" ht="21.75" customHeight="1" thickBot="1" x14ac:dyDescent="0.25">
      <c r="A135" s="188"/>
      <c r="B135" s="58">
        <v>25000</v>
      </c>
      <c r="C135" s="51">
        <v>87.47</v>
      </c>
      <c r="D135" s="53" t="s">
        <v>77</v>
      </c>
    </row>
    <row r="136" spans="1:4" ht="21.75" customHeight="1" thickBot="1" x14ac:dyDescent="0.25">
      <c r="A136" s="188"/>
      <c r="B136" s="58">
        <v>50000</v>
      </c>
      <c r="C136" s="51">
        <v>54.71</v>
      </c>
      <c r="D136" s="53" t="s">
        <v>77</v>
      </c>
    </row>
    <row r="137" spans="1:4" ht="21.75" customHeight="1" thickBot="1" x14ac:dyDescent="0.25">
      <c r="A137" s="188"/>
      <c r="B137" s="58">
        <v>100000</v>
      </c>
      <c r="C137" s="51">
        <v>29.83</v>
      </c>
      <c r="D137" s="53" t="s">
        <v>77</v>
      </c>
    </row>
    <row r="138" spans="1:4" ht="21.75" customHeight="1" thickBot="1" x14ac:dyDescent="0.25">
      <c r="A138" s="188"/>
      <c r="B138" s="69">
        <v>250000</v>
      </c>
      <c r="C138" s="51">
        <v>22.36</v>
      </c>
      <c r="D138" s="53" t="s">
        <v>77</v>
      </c>
    </row>
    <row r="139" spans="1:4" ht="21.75" customHeight="1" thickBot="1" x14ac:dyDescent="0.25">
      <c r="A139" s="188"/>
      <c r="B139" s="70">
        <v>500000</v>
      </c>
      <c r="C139" s="51">
        <v>21.58</v>
      </c>
      <c r="D139" s="53" t="s">
        <v>77</v>
      </c>
    </row>
    <row r="140" spans="1:4" ht="21.75" customHeight="1" thickBot="1" x14ac:dyDescent="0.25">
      <c r="A140" s="189"/>
      <c r="B140" s="58">
        <v>1000000</v>
      </c>
      <c r="C140" s="51">
        <v>19.88</v>
      </c>
      <c r="D140" s="53" t="s">
        <v>77</v>
      </c>
    </row>
    <row r="141" spans="1:4" ht="15" thickBot="1" x14ac:dyDescent="0.25">
      <c r="A141" s="46"/>
    </row>
    <row r="142" spans="1:4" ht="20.25" customHeight="1" thickBot="1" x14ac:dyDescent="0.25">
      <c r="A142" s="183" t="s">
        <v>9</v>
      </c>
      <c r="B142" s="190"/>
      <c r="C142" s="184"/>
    </row>
    <row r="143" spans="1:4" s="103" customFormat="1" ht="51.95" customHeight="1" thickBot="1" x14ac:dyDescent="0.25">
      <c r="A143" s="107" t="s">
        <v>10</v>
      </c>
      <c r="B143" s="108" t="s">
        <v>11</v>
      </c>
      <c r="C143" s="101" t="s">
        <v>12</v>
      </c>
    </row>
    <row r="144" spans="1:4" ht="21" customHeight="1" thickBot="1" x14ac:dyDescent="0.25">
      <c r="A144" s="63" t="s">
        <v>13</v>
      </c>
      <c r="B144" s="64" t="s">
        <v>14</v>
      </c>
      <c r="C144" s="65">
        <v>25.76</v>
      </c>
    </row>
    <row r="145" spans="1:3" ht="21" customHeight="1" thickBot="1" x14ac:dyDescent="0.25">
      <c r="A145" s="63" t="s">
        <v>15</v>
      </c>
      <c r="B145" s="64" t="s">
        <v>16</v>
      </c>
      <c r="C145" s="65">
        <v>0.77</v>
      </c>
    </row>
    <row r="146" spans="1:3" ht="35.25" customHeight="1" thickBot="1" x14ac:dyDescent="0.25">
      <c r="A146" s="63" t="s">
        <v>19</v>
      </c>
      <c r="B146" s="66" t="s">
        <v>18</v>
      </c>
      <c r="C146" s="65">
        <v>0.77</v>
      </c>
    </row>
    <row r="147" spans="1:3" ht="35.25" customHeight="1" thickBot="1" x14ac:dyDescent="0.25">
      <c r="A147" s="63" t="s">
        <v>24</v>
      </c>
      <c r="B147" s="66" t="s">
        <v>18</v>
      </c>
      <c r="C147" s="65">
        <v>0.82</v>
      </c>
    </row>
    <row r="148" spans="1:3" ht="35.25" customHeight="1" thickBot="1" x14ac:dyDescent="0.25">
      <c r="A148" s="63" t="s">
        <v>96</v>
      </c>
      <c r="B148" s="66" t="s">
        <v>18</v>
      </c>
      <c r="C148" s="65">
        <v>2.06</v>
      </c>
    </row>
    <row r="150" spans="1:3" ht="16.5" x14ac:dyDescent="0.2">
      <c r="A150" s="94" t="s">
        <v>97</v>
      </c>
    </row>
    <row r="151" spans="1:3" ht="15" thickBot="1" x14ac:dyDescent="0.25">
      <c r="A151" s="45"/>
    </row>
    <row r="152" spans="1:3" ht="20.25" customHeight="1" thickBot="1" x14ac:dyDescent="0.25">
      <c r="A152" s="176" t="s">
        <v>80</v>
      </c>
      <c r="B152" s="177"/>
      <c r="C152" s="178"/>
    </row>
    <row r="153" spans="1:3" s="103" customFormat="1" ht="26.25" customHeight="1" x14ac:dyDescent="0.2">
      <c r="A153" s="179" t="s">
        <v>3</v>
      </c>
      <c r="B153" s="179" t="s">
        <v>4</v>
      </c>
      <c r="C153" s="100" t="s">
        <v>75</v>
      </c>
    </row>
    <row r="154" spans="1:3" s="103" customFormat="1" ht="16.5" customHeight="1" thickBot="1" x14ac:dyDescent="0.25">
      <c r="A154" s="180"/>
      <c r="B154" s="180"/>
      <c r="C154" s="101" t="s">
        <v>76</v>
      </c>
    </row>
    <row r="155" spans="1:3" ht="18.75" customHeight="1" thickBot="1" x14ac:dyDescent="0.25">
      <c r="A155" s="181" t="s">
        <v>21</v>
      </c>
      <c r="B155" s="58">
        <v>100000</v>
      </c>
      <c r="C155" s="65">
        <v>2.06</v>
      </c>
    </row>
    <row r="156" spans="1:3" ht="18.75" customHeight="1" thickBot="1" x14ac:dyDescent="0.25">
      <c r="A156" s="182"/>
      <c r="B156" s="58">
        <v>500000</v>
      </c>
      <c r="C156" s="65">
        <v>2.06</v>
      </c>
    </row>
    <row r="157" spans="1:3" ht="18.75" customHeight="1" thickBot="1" x14ac:dyDescent="0.25">
      <c r="A157" s="181" t="s">
        <v>22</v>
      </c>
      <c r="B157" s="58">
        <v>100000</v>
      </c>
      <c r="C157" s="65">
        <v>2.06</v>
      </c>
    </row>
    <row r="158" spans="1:3" ht="18.75" customHeight="1" thickBot="1" x14ac:dyDescent="0.25">
      <c r="A158" s="182"/>
      <c r="B158" s="58">
        <v>500000</v>
      </c>
      <c r="C158" s="65">
        <v>2.06</v>
      </c>
    </row>
    <row r="159" spans="1:3" ht="15" thickBot="1" x14ac:dyDescent="0.25">
      <c r="A159" s="47"/>
    </row>
    <row r="160" spans="1:3" ht="21" customHeight="1" thickBot="1" x14ac:dyDescent="0.25">
      <c r="A160" s="183" t="s">
        <v>26</v>
      </c>
      <c r="B160" s="184"/>
    </row>
    <row r="161" spans="1:7" s="103" customFormat="1" ht="20.25" customHeight="1" x14ac:dyDescent="0.2">
      <c r="A161" s="174" t="s">
        <v>3</v>
      </c>
      <c r="B161" s="104" t="s">
        <v>75</v>
      </c>
    </row>
    <row r="162" spans="1:7" s="103" customFormat="1" ht="18" customHeight="1" thickBot="1" x14ac:dyDescent="0.25">
      <c r="A162" s="175"/>
      <c r="B162" s="106" t="s">
        <v>76</v>
      </c>
    </row>
    <row r="163" spans="1:7" ht="21.75" customHeight="1" thickBot="1" x14ac:dyDescent="0.25">
      <c r="A163" s="163" t="s">
        <v>27</v>
      </c>
      <c r="B163" s="65">
        <v>1.03</v>
      </c>
    </row>
    <row r="164" spans="1:7" x14ac:dyDescent="0.2">
      <c r="A164" s="164"/>
    </row>
    <row r="165" spans="1:7" x14ac:dyDescent="0.2">
      <c r="A165" s="59" t="s">
        <v>81</v>
      </c>
    </row>
    <row r="166" spans="1:7" x14ac:dyDescent="0.2">
      <c r="A166" s="164" t="s">
        <v>93</v>
      </c>
    </row>
    <row r="167" spans="1:7" x14ac:dyDescent="0.2">
      <c r="A167" s="164" t="s">
        <v>94</v>
      </c>
    </row>
    <row r="168" spans="1:7" ht="16.5" customHeight="1" x14ac:dyDescent="0.2">
      <c r="A168" s="171" t="s">
        <v>116</v>
      </c>
      <c r="B168" s="171"/>
      <c r="C168" s="17"/>
      <c r="D168" s="17"/>
      <c r="E168" s="17"/>
      <c r="F168" s="17"/>
      <c r="G168" s="17"/>
    </row>
    <row r="169" spans="1:7" x14ac:dyDescent="0.2">
      <c r="A169" s="172" t="s">
        <v>98</v>
      </c>
      <c r="B169" s="173"/>
      <c r="C169" s="173"/>
      <c r="D169" s="173"/>
    </row>
    <row r="170" spans="1:7" x14ac:dyDescent="0.2">
      <c r="A170" s="172" t="s">
        <v>85</v>
      </c>
      <c r="B170" s="173"/>
    </row>
    <row r="171" spans="1:7" x14ac:dyDescent="0.2">
      <c r="A171" s="164"/>
    </row>
    <row r="172" spans="1:7" x14ac:dyDescent="0.2">
      <c r="A172" s="59" t="s">
        <v>86</v>
      </c>
    </row>
    <row r="173" spans="1:7" x14ac:dyDescent="0.2">
      <c r="A173" s="61" t="s">
        <v>87</v>
      </c>
    </row>
    <row r="174" spans="1:7" x14ac:dyDescent="0.2">
      <c r="A174" s="62" t="s">
        <v>88</v>
      </c>
    </row>
    <row r="175" spans="1:7" x14ac:dyDescent="0.2">
      <c r="A175" s="62" t="s">
        <v>89</v>
      </c>
    </row>
    <row r="176" spans="1:7" x14ac:dyDescent="0.2">
      <c r="A176" s="62" t="s">
        <v>90</v>
      </c>
    </row>
    <row r="177" spans="1:4" x14ac:dyDescent="0.2">
      <c r="A177" s="62" t="s">
        <v>91</v>
      </c>
    </row>
    <row r="178" spans="1:4" x14ac:dyDescent="0.2">
      <c r="A178" s="62" t="s">
        <v>95</v>
      </c>
      <c r="B178" s="60"/>
    </row>
    <row r="180" spans="1:4" ht="16.5" x14ac:dyDescent="0.2">
      <c r="A180" s="94" t="s">
        <v>48</v>
      </c>
    </row>
    <row r="181" spans="1:4" x14ac:dyDescent="0.2">
      <c r="A181" s="49"/>
    </row>
    <row r="182" spans="1:4" x14ac:dyDescent="0.2">
      <c r="A182" s="164" t="s">
        <v>115</v>
      </c>
    </row>
    <row r="183" spans="1:4" ht="15" thickBot="1" x14ac:dyDescent="0.25">
      <c r="A183" s="49"/>
    </row>
    <row r="184" spans="1:4" ht="17.25" thickBot="1" x14ac:dyDescent="0.25">
      <c r="A184" s="185"/>
      <c r="B184" s="186"/>
      <c r="C184" s="97" t="s">
        <v>2</v>
      </c>
      <c r="D184" s="98" t="s">
        <v>20</v>
      </c>
    </row>
    <row r="185" spans="1:4" s="103" customFormat="1" ht="24" customHeight="1" x14ac:dyDescent="0.2">
      <c r="A185" s="179" t="s">
        <v>3</v>
      </c>
      <c r="B185" s="179" t="s">
        <v>4</v>
      </c>
      <c r="C185" s="100" t="s">
        <v>75</v>
      </c>
      <c r="D185" s="100" t="s">
        <v>75</v>
      </c>
    </row>
    <row r="186" spans="1:4" s="103" customFormat="1" ht="18.75" customHeight="1" thickBot="1" x14ac:dyDescent="0.25">
      <c r="A186" s="180"/>
      <c r="B186" s="180"/>
      <c r="C186" s="101" t="s">
        <v>76</v>
      </c>
      <c r="D186" s="101" t="s">
        <v>76</v>
      </c>
    </row>
    <row r="187" spans="1:4" ht="19.5" customHeight="1" thickBot="1" x14ac:dyDescent="0.25">
      <c r="A187" s="160"/>
      <c r="B187" s="58">
        <v>10000</v>
      </c>
      <c r="C187" s="51">
        <v>77.53</v>
      </c>
      <c r="D187" s="53" t="s">
        <v>77</v>
      </c>
    </row>
    <row r="188" spans="1:4" ht="19.5" customHeight="1" thickBot="1" x14ac:dyDescent="0.25">
      <c r="A188" s="187" t="s">
        <v>7</v>
      </c>
      <c r="B188" s="58">
        <v>25000</v>
      </c>
      <c r="C188" s="51">
        <v>63.62</v>
      </c>
      <c r="D188" s="53" t="s">
        <v>77</v>
      </c>
    </row>
    <row r="189" spans="1:4" ht="19.5" customHeight="1" thickBot="1" x14ac:dyDescent="0.25">
      <c r="A189" s="187"/>
      <c r="B189" s="58">
        <v>500000</v>
      </c>
      <c r="C189" s="51">
        <v>47.7</v>
      </c>
      <c r="D189" s="53" t="s">
        <v>77</v>
      </c>
    </row>
    <row r="190" spans="1:4" s="103" customFormat="1" ht="22.5" customHeight="1" x14ac:dyDescent="0.2">
      <c r="A190" s="179" t="s">
        <v>3</v>
      </c>
      <c r="B190" s="179" t="s">
        <v>4</v>
      </c>
      <c r="C190" s="100" t="s">
        <v>75</v>
      </c>
      <c r="D190" s="100" t="s">
        <v>75</v>
      </c>
    </row>
    <row r="191" spans="1:4" s="103" customFormat="1" ht="20.25" customHeight="1" thickBot="1" x14ac:dyDescent="0.25">
      <c r="A191" s="180"/>
      <c r="B191" s="180"/>
      <c r="C191" s="101" t="s">
        <v>76</v>
      </c>
      <c r="D191" s="101" t="s">
        <v>76</v>
      </c>
    </row>
    <row r="192" spans="1:4" ht="22.5" customHeight="1" thickBot="1" x14ac:dyDescent="0.25">
      <c r="A192" s="181" t="s">
        <v>8</v>
      </c>
      <c r="B192" s="58">
        <v>10000</v>
      </c>
      <c r="C192" s="51">
        <v>84.48</v>
      </c>
      <c r="D192" s="52">
        <v>74.540000000000006</v>
      </c>
    </row>
    <row r="193" spans="1:4" ht="22.5" customHeight="1" thickBot="1" x14ac:dyDescent="0.25">
      <c r="A193" s="188"/>
      <c r="B193" s="58">
        <v>25000</v>
      </c>
      <c r="C193" s="51">
        <v>49.71</v>
      </c>
      <c r="D193" s="52">
        <v>44.76</v>
      </c>
    </row>
    <row r="194" spans="1:4" ht="22.5" customHeight="1" thickBot="1" x14ac:dyDescent="0.25">
      <c r="A194" s="188"/>
      <c r="B194" s="58">
        <v>50000</v>
      </c>
      <c r="C194" s="51">
        <v>37.29</v>
      </c>
      <c r="D194" s="52">
        <v>31.83</v>
      </c>
    </row>
    <row r="195" spans="1:4" ht="22.5" customHeight="1" thickBot="1" x14ac:dyDescent="0.25">
      <c r="A195" s="188"/>
      <c r="B195" s="58">
        <v>100000</v>
      </c>
      <c r="C195" s="51">
        <v>30.8</v>
      </c>
      <c r="D195" s="52">
        <v>25.86</v>
      </c>
    </row>
    <row r="196" spans="1:4" ht="22.5" customHeight="1" thickBot="1" x14ac:dyDescent="0.25">
      <c r="A196" s="188"/>
      <c r="B196" s="69">
        <v>250000</v>
      </c>
      <c r="C196" s="51">
        <v>22.36</v>
      </c>
      <c r="D196" s="52">
        <v>21.89</v>
      </c>
    </row>
    <row r="197" spans="1:4" ht="22.5" customHeight="1" thickBot="1" x14ac:dyDescent="0.25">
      <c r="A197" s="189"/>
      <c r="B197" s="70">
        <v>500000</v>
      </c>
      <c r="C197" s="51">
        <v>21.89</v>
      </c>
      <c r="D197" s="52">
        <v>21.38</v>
      </c>
    </row>
    <row r="198" spans="1:4" x14ac:dyDescent="0.2">
      <c r="A198" s="47"/>
    </row>
    <row r="199" spans="1:4" ht="15" thickBot="1" x14ac:dyDescent="0.25">
      <c r="A199" s="47"/>
    </row>
    <row r="200" spans="1:4" ht="21.75" customHeight="1" thickBot="1" x14ac:dyDescent="0.25">
      <c r="A200" s="183" t="s">
        <v>9</v>
      </c>
      <c r="B200" s="190"/>
      <c r="C200" s="184"/>
    </row>
    <row r="201" spans="1:4" s="103" customFormat="1" ht="60.95" customHeight="1" thickBot="1" x14ac:dyDescent="0.25">
      <c r="A201" s="107" t="s">
        <v>10</v>
      </c>
      <c r="B201" s="108" t="s">
        <v>11</v>
      </c>
      <c r="C201" s="101" t="s">
        <v>12</v>
      </c>
    </row>
    <row r="202" spans="1:4" ht="23.25" customHeight="1" thickBot="1" x14ac:dyDescent="0.25">
      <c r="A202" s="63" t="s">
        <v>13</v>
      </c>
      <c r="B202" s="64" t="s">
        <v>14</v>
      </c>
      <c r="C202" s="65">
        <v>25.76</v>
      </c>
    </row>
    <row r="203" spans="1:4" ht="23.25" customHeight="1" thickBot="1" x14ac:dyDescent="0.25">
      <c r="A203" s="63" t="s">
        <v>15</v>
      </c>
      <c r="B203" s="64" t="s">
        <v>16</v>
      </c>
      <c r="C203" s="65">
        <v>0.77</v>
      </c>
    </row>
    <row r="204" spans="1:4" ht="31.5" customHeight="1" thickBot="1" x14ac:dyDescent="0.25">
      <c r="A204" s="63" t="s">
        <v>19</v>
      </c>
      <c r="B204" s="66" t="s">
        <v>18</v>
      </c>
      <c r="C204" s="65">
        <v>1.29</v>
      </c>
    </row>
    <row r="205" spans="1:4" ht="31.5" customHeight="1" thickBot="1" x14ac:dyDescent="0.25">
      <c r="A205" s="63" t="s">
        <v>24</v>
      </c>
      <c r="B205" s="66" t="s">
        <v>18</v>
      </c>
      <c r="C205" s="65">
        <v>1.1299999999999999</v>
      </c>
    </row>
    <row r="206" spans="1:4" ht="31.5" customHeight="1" thickBot="1" x14ac:dyDescent="0.25">
      <c r="A206" s="63" t="s">
        <v>96</v>
      </c>
      <c r="B206" s="66" t="s">
        <v>18</v>
      </c>
      <c r="C206" s="65">
        <v>2.06</v>
      </c>
    </row>
    <row r="207" spans="1:4" ht="15" thickBot="1" x14ac:dyDescent="0.25">
      <c r="A207" s="47"/>
    </row>
    <row r="208" spans="1:4" ht="21" customHeight="1" thickBot="1" x14ac:dyDescent="0.25">
      <c r="A208" s="183" t="s">
        <v>26</v>
      </c>
      <c r="B208" s="184"/>
    </row>
    <row r="209" spans="1:2" s="103" customFormat="1" ht="21.75" customHeight="1" x14ac:dyDescent="0.2">
      <c r="A209" s="191" t="s">
        <v>3</v>
      </c>
      <c r="B209" s="109" t="s">
        <v>75</v>
      </c>
    </row>
    <row r="210" spans="1:2" s="103" customFormat="1" ht="20.25" customHeight="1" thickBot="1" x14ac:dyDescent="0.25">
      <c r="A210" s="192"/>
      <c r="B210" s="110" t="s">
        <v>76</v>
      </c>
    </row>
    <row r="211" spans="1:2" ht="21.75" customHeight="1" thickBot="1" x14ac:dyDescent="0.25">
      <c r="A211" s="163" t="s">
        <v>27</v>
      </c>
      <c r="B211" s="65">
        <v>1.03</v>
      </c>
    </row>
    <row r="213" spans="1:2" ht="16.5" x14ac:dyDescent="0.2">
      <c r="A213" s="94" t="s">
        <v>99</v>
      </c>
    </row>
    <row r="214" spans="1:2" x14ac:dyDescent="0.2">
      <c r="A214" s="49"/>
    </row>
    <row r="215" spans="1:2" x14ac:dyDescent="0.2">
      <c r="A215" s="59" t="s">
        <v>100</v>
      </c>
    </row>
    <row r="216" spans="1:2" x14ac:dyDescent="0.2">
      <c r="A216" s="164" t="s">
        <v>93</v>
      </c>
    </row>
    <row r="217" spans="1:2" x14ac:dyDescent="0.2">
      <c r="A217" s="164" t="s">
        <v>94</v>
      </c>
    </row>
    <row r="218" spans="1:2" x14ac:dyDescent="0.2">
      <c r="A218" s="164" t="s">
        <v>116</v>
      </c>
    </row>
    <row r="219" spans="1:2" x14ac:dyDescent="0.2">
      <c r="A219" s="164" t="s">
        <v>118</v>
      </c>
    </row>
    <row r="220" spans="1:2" x14ac:dyDescent="0.2">
      <c r="A220" s="164" t="s">
        <v>85</v>
      </c>
    </row>
    <row r="221" spans="1:2" x14ac:dyDescent="0.2">
      <c r="A221" s="164"/>
    </row>
    <row r="222" spans="1:2" x14ac:dyDescent="0.2">
      <c r="A222" s="59" t="s">
        <v>86</v>
      </c>
    </row>
    <row r="223" spans="1:2" x14ac:dyDescent="0.2">
      <c r="A223" s="61" t="s">
        <v>87</v>
      </c>
    </row>
    <row r="224" spans="1:2" x14ac:dyDescent="0.2">
      <c r="A224" s="62" t="s">
        <v>88</v>
      </c>
    </row>
    <row r="225" spans="1:4" x14ac:dyDescent="0.2">
      <c r="A225" s="62" t="s">
        <v>89</v>
      </c>
    </row>
    <row r="226" spans="1:4" x14ac:dyDescent="0.2">
      <c r="A226" s="62" t="s">
        <v>90</v>
      </c>
    </row>
    <row r="227" spans="1:4" x14ac:dyDescent="0.2">
      <c r="A227" s="62" t="s">
        <v>91</v>
      </c>
    </row>
    <row r="228" spans="1:4" x14ac:dyDescent="0.2">
      <c r="A228" s="62" t="s">
        <v>95</v>
      </c>
      <c r="B228" s="61"/>
    </row>
    <row r="230" spans="1:4" ht="16.5" x14ac:dyDescent="0.2">
      <c r="A230" s="94" t="s">
        <v>101</v>
      </c>
    </row>
    <row r="231" spans="1:4" ht="15" thickBot="1" x14ac:dyDescent="0.25">
      <c r="A231" s="49"/>
    </row>
    <row r="232" spans="1:4" ht="17.25" thickBot="1" x14ac:dyDescent="0.25">
      <c r="A232" s="193"/>
      <c r="B232" s="194"/>
      <c r="C232" s="97" t="s">
        <v>2</v>
      </c>
      <c r="D232" s="98" t="s">
        <v>20</v>
      </c>
    </row>
    <row r="233" spans="1:4" s="103" customFormat="1" ht="19.5" customHeight="1" x14ac:dyDescent="0.2">
      <c r="A233" s="179" t="s">
        <v>3</v>
      </c>
      <c r="B233" s="179" t="s">
        <v>4</v>
      </c>
      <c r="C233" s="100" t="s">
        <v>75</v>
      </c>
      <c r="D233" s="100" t="s">
        <v>75</v>
      </c>
    </row>
    <row r="234" spans="1:4" s="103" customFormat="1" ht="20.25" customHeight="1" thickBot="1" x14ac:dyDescent="0.25">
      <c r="A234" s="180"/>
      <c r="B234" s="180"/>
      <c r="C234" s="101" t="s">
        <v>76</v>
      </c>
      <c r="D234" s="101" t="s">
        <v>76</v>
      </c>
    </row>
    <row r="235" spans="1:4" ht="21" customHeight="1" thickBot="1" x14ac:dyDescent="0.25">
      <c r="A235" s="198" t="s">
        <v>102</v>
      </c>
      <c r="B235" s="58">
        <v>10000</v>
      </c>
      <c r="C235" s="51">
        <v>154.07</v>
      </c>
      <c r="D235" s="52">
        <v>149.13</v>
      </c>
    </row>
    <row r="236" spans="1:4" ht="21" customHeight="1" thickBot="1" x14ac:dyDescent="0.25">
      <c r="A236" s="187"/>
      <c r="B236" s="58">
        <v>25000</v>
      </c>
      <c r="C236" s="51">
        <v>139.19</v>
      </c>
      <c r="D236" s="52">
        <v>119.3</v>
      </c>
    </row>
    <row r="237" spans="1:4" ht="21" customHeight="1" thickBot="1" x14ac:dyDescent="0.25">
      <c r="A237" s="207"/>
      <c r="B237" s="58">
        <v>50000</v>
      </c>
      <c r="C237" s="51">
        <v>84.48</v>
      </c>
      <c r="D237" s="52">
        <v>99.42</v>
      </c>
    </row>
    <row r="238" spans="1:4" s="103" customFormat="1" ht="19.5" customHeight="1" x14ac:dyDescent="0.2">
      <c r="A238" s="179" t="s">
        <v>3</v>
      </c>
      <c r="B238" s="179" t="s">
        <v>4</v>
      </c>
      <c r="C238" s="100" t="s">
        <v>75</v>
      </c>
      <c r="D238" s="100" t="s">
        <v>75</v>
      </c>
    </row>
    <row r="239" spans="1:4" s="103" customFormat="1" ht="20.25" customHeight="1" thickBot="1" x14ac:dyDescent="0.25">
      <c r="A239" s="180"/>
      <c r="B239" s="180"/>
      <c r="C239" s="101" t="s">
        <v>76</v>
      </c>
      <c r="D239" s="101" t="s">
        <v>76</v>
      </c>
    </row>
    <row r="240" spans="1:4" ht="18.75" customHeight="1" thickBot="1" x14ac:dyDescent="0.25">
      <c r="A240" s="208" t="s">
        <v>30</v>
      </c>
      <c r="B240" s="58">
        <v>10000</v>
      </c>
      <c r="C240" s="51">
        <v>154.07</v>
      </c>
      <c r="D240" s="52">
        <v>139.19</v>
      </c>
    </row>
    <row r="241" spans="1:4" ht="18.75" customHeight="1" thickBot="1" x14ac:dyDescent="0.25">
      <c r="A241" s="209"/>
      <c r="B241" s="58">
        <v>25000</v>
      </c>
      <c r="C241" s="51">
        <v>139.19</v>
      </c>
      <c r="D241" s="52">
        <v>119.3</v>
      </c>
    </row>
    <row r="242" spans="1:4" ht="18.75" customHeight="1" thickBot="1" x14ac:dyDescent="0.25">
      <c r="A242" s="209"/>
      <c r="B242" s="58">
        <v>50000</v>
      </c>
      <c r="C242" s="51">
        <v>119.3</v>
      </c>
      <c r="D242" s="52">
        <v>99.42</v>
      </c>
    </row>
    <row r="243" spans="1:4" ht="18.75" customHeight="1" thickBot="1" x14ac:dyDescent="0.25">
      <c r="A243" s="210"/>
      <c r="B243" s="58">
        <v>100000</v>
      </c>
      <c r="C243" s="51">
        <v>74.540000000000006</v>
      </c>
      <c r="D243" s="52">
        <v>69.59</v>
      </c>
    </row>
    <row r="244" spans="1:4" s="103" customFormat="1" ht="18" customHeight="1" x14ac:dyDescent="0.2">
      <c r="A244" s="179" t="s">
        <v>3</v>
      </c>
      <c r="B244" s="179" t="s">
        <v>4</v>
      </c>
      <c r="C244" s="100" t="s">
        <v>75</v>
      </c>
      <c r="D244" s="100" t="s">
        <v>75</v>
      </c>
    </row>
    <row r="245" spans="1:4" s="103" customFormat="1" ht="23.25" customHeight="1" thickBot="1" x14ac:dyDescent="0.25">
      <c r="A245" s="180"/>
      <c r="B245" s="180"/>
      <c r="C245" s="101" t="s">
        <v>76</v>
      </c>
      <c r="D245" s="101" t="s">
        <v>76</v>
      </c>
    </row>
    <row r="246" spans="1:4" ht="19.5" customHeight="1" thickBot="1" x14ac:dyDescent="0.25">
      <c r="A246" s="181" t="s">
        <v>31</v>
      </c>
      <c r="B246" s="58">
        <v>10000</v>
      </c>
      <c r="C246" s="51">
        <v>169.01</v>
      </c>
      <c r="D246" s="52">
        <v>159.07</v>
      </c>
    </row>
    <row r="247" spans="1:4" ht="19.5" customHeight="1" thickBot="1" x14ac:dyDescent="0.25">
      <c r="A247" s="188"/>
      <c r="B247" s="58">
        <v>25000</v>
      </c>
      <c r="C247" s="51">
        <v>144.16</v>
      </c>
      <c r="D247" s="52">
        <v>129.24</v>
      </c>
    </row>
    <row r="248" spans="1:4" ht="19.5" customHeight="1" thickBot="1" x14ac:dyDescent="0.25">
      <c r="A248" s="188"/>
      <c r="B248" s="58">
        <v>50000</v>
      </c>
      <c r="C248" s="51">
        <v>124.3</v>
      </c>
      <c r="D248" s="52">
        <v>114.3</v>
      </c>
    </row>
    <row r="249" spans="1:4" ht="19.5" customHeight="1" thickBot="1" x14ac:dyDescent="0.25">
      <c r="A249" s="182"/>
      <c r="B249" s="58">
        <v>100000</v>
      </c>
      <c r="C249" s="51">
        <v>79.53</v>
      </c>
      <c r="D249" s="52">
        <v>74.540000000000006</v>
      </c>
    </row>
    <row r="250" spans="1:4" x14ac:dyDescent="0.2">
      <c r="A250" s="47"/>
    </row>
    <row r="251" spans="1:4" ht="15" thickBot="1" x14ac:dyDescent="0.25">
      <c r="A251" s="47"/>
    </row>
    <row r="252" spans="1:4" ht="23.25" customHeight="1" thickBot="1" x14ac:dyDescent="0.25">
      <c r="A252" s="183" t="s">
        <v>9</v>
      </c>
      <c r="B252" s="190"/>
      <c r="C252" s="184"/>
    </row>
    <row r="253" spans="1:4" s="103" customFormat="1" ht="54.95" customHeight="1" thickBot="1" x14ac:dyDescent="0.25">
      <c r="A253" s="107" t="s">
        <v>10</v>
      </c>
      <c r="B253" s="108" t="s">
        <v>11</v>
      </c>
      <c r="C253" s="101" t="s">
        <v>12</v>
      </c>
    </row>
    <row r="254" spans="1:4" ht="20.25" customHeight="1" thickBot="1" x14ac:dyDescent="0.25">
      <c r="A254" s="63" t="s">
        <v>13</v>
      </c>
      <c r="B254" s="64" t="s">
        <v>14</v>
      </c>
      <c r="C254" s="65">
        <v>25.76</v>
      </c>
    </row>
    <row r="255" spans="1:4" ht="20.25" customHeight="1" thickBot="1" x14ac:dyDescent="0.25">
      <c r="A255" s="63" t="s">
        <v>15</v>
      </c>
      <c r="B255" s="64" t="s">
        <v>16</v>
      </c>
      <c r="C255" s="65">
        <v>0.77</v>
      </c>
    </row>
    <row r="256" spans="1:4" ht="33.75" customHeight="1" thickBot="1" x14ac:dyDescent="0.25">
      <c r="A256" s="63" t="s">
        <v>19</v>
      </c>
      <c r="B256" s="66" t="s">
        <v>18</v>
      </c>
      <c r="C256" s="65">
        <v>2.06</v>
      </c>
    </row>
    <row r="257" spans="1:3" ht="33.75" customHeight="1" thickBot="1" x14ac:dyDescent="0.25">
      <c r="A257" s="63" t="s">
        <v>32</v>
      </c>
      <c r="B257" s="66" t="s">
        <v>18</v>
      </c>
      <c r="C257" s="65">
        <v>18.54</v>
      </c>
    </row>
    <row r="258" spans="1:3" x14ac:dyDescent="0.2">
      <c r="A258" s="47"/>
    </row>
    <row r="259" spans="1:3" x14ac:dyDescent="0.2">
      <c r="A259" s="59" t="s">
        <v>103</v>
      </c>
    </row>
    <row r="260" spans="1:3" x14ac:dyDescent="0.2">
      <c r="A260" s="164" t="s">
        <v>93</v>
      </c>
    </row>
    <row r="261" spans="1:3" x14ac:dyDescent="0.2">
      <c r="A261" s="164" t="s">
        <v>94</v>
      </c>
    </row>
    <row r="262" spans="1:3" x14ac:dyDescent="0.2">
      <c r="A262" s="164"/>
    </row>
    <row r="263" spans="1:3" x14ac:dyDescent="0.2">
      <c r="A263" s="59" t="s">
        <v>86</v>
      </c>
    </row>
    <row r="264" spans="1:3" x14ac:dyDescent="0.2">
      <c r="A264" s="62" t="s">
        <v>104</v>
      </c>
    </row>
    <row r="265" spans="1:3" x14ac:dyDescent="0.2">
      <c r="A265" s="62" t="s">
        <v>105</v>
      </c>
    </row>
    <row r="266" spans="1:3" x14ac:dyDescent="0.2">
      <c r="A266" s="62" t="s">
        <v>106</v>
      </c>
    </row>
    <row r="267" spans="1:3" x14ac:dyDescent="0.2">
      <c r="A267" s="62" t="s">
        <v>107</v>
      </c>
    </row>
    <row r="268" spans="1:3" x14ac:dyDescent="0.2">
      <c r="A268" s="62" t="s">
        <v>91</v>
      </c>
    </row>
    <row r="269" spans="1:3" x14ac:dyDescent="0.2">
      <c r="A269" s="62" t="s">
        <v>95</v>
      </c>
    </row>
    <row r="271" spans="1:3" ht="16.5" x14ac:dyDescent="0.2">
      <c r="A271" s="94" t="s">
        <v>50</v>
      </c>
    </row>
    <row r="272" spans="1:3" ht="15" thickBot="1" x14ac:dyDescent="0.25">
      <c r="A272" s="49"/>
    </row>
    <row r="273" spans="1:4" ht="17.25" thickBot="1" x14ac:dyDescent="0.25">
      <c r="A273" s="193"/>
      <c r="B273" s="194"/>
      <c r="C273" s="97" t="s">
        <v>2</v>
      </c>
      <c r="D273" s="98" t="s">
        <v>20</v>
      </c>
    </row>
    <row r="274" spans="1:4" s="103" customFormat="1" ht="18.75" customHeight="1" x14ac:dyDescent="0.2">
      <c r="A274" s="179" t="s">
        <v>3</v>
      </c>
      <c r="B274" s="179" t="s">
        <v>4</v>
      </c>
      <c r="C274" s="100" t="s">
        <v>75</v>
      </c>
      <c r="D274" s="100" t="s">
        <v>75</v>
      </c>
    </row>
    <row r="275" spans="1:4" s="103" customFormat="1" ht="22.5" customHeight="1" thickBot="1" x14ac:dyDescent="0.25">
      <c r="A275" s="180"/>
      <c r="B275" s="180"/>
      <c r="C275" s="101" t="s">
        <v>76</v>
      </c>
      <c r="D275" s="101" t="s">
        <v>76</v>
      </c>
    </row>
    <row r="276" spans="1:4" ht="21" customHeight="1" thickBot="1" x14ac:dyDescent="0.25">
      <c r="A276" s="198" t="s">
        <v>34</v>
      </c>
      <c r="B276" s="58">
        <v>7500</v>
      </c>
      <c r="C276" s="51">
        <v>129.24</v>
      </c>
      <c r="D276" s="52">
        <v>89.48</v>
      </c>
    </row>
    <row r="277" spans="1:4" ht="21" customHeight="1" thickBot="1" x14ac:dyDescent="0.25">
      <c r="A277" s="187"/>
      <c r="B277" s="58">
        <v>10000</v>
      </c>
      <c r="C277" s="51">
        <v>124.25</v>
      </c>
      <c r="D277" s="52">
        <v>79.53</v>
      </c>
    </row>
    <row r="278" spans="1:4" ht="21" customHeight="1" thickBot="1" x14ac:dyDescent="0.25">
      <c r="A278" s="187"/>
      <c r="B278" s="58">
        <v>25000</v>
      </c>
      <c r="C278" s="51">
        <v>89.48</v>
      </c>
      <c r="D278" s="52">
        <v>69.59</v>
      </c>
    </row>
    <row r="279" spans="1:4" ht="21" customHeight="1" thickBot="1" x14ac:dyDescent="0.25">
      <c r="A279" s="211"/>
      <c r="B279" s="58">
        <v>50000</v>
      </c>
      <c r="C279" s="51">
        <v>69.59</v>
      </c>
      <c r="D279" s="52">
        <v>49.71</v>
      </c>
    </row>
    <row r="280" spans="1:4" s="103" customFormat="1" ht="17.25" customHeight="1" x14ac:dyDescent="0.2">
      <c r="A280" s="195" t="s">
        <v>3</v>
      </c>
      <c r="B280" s="179" t="s">
        <v>4</v>
      </c>
      <c r="C280" s="100" t="s">
        <v>75</v>
      </c>
      <c r="D280" s="100" t="s">
        <v>75</v>
      </c>
    </row>
    <row r="281" spans="1:4" s="103" customFormat="1" ht="23.25" customHeight="1" thickBot="1" x14ac:dyDescent="0.25">
      <c r="A281" s="180"/>
      <c r="B281" s="180"/>
      <c r="C281" s="101" t="s">
        <v>76</v>
      </c>
      <c r="D281" s="101" t="s">
        <v>76</v>
      </c>
    </row>
    <row r="282" spans="1:4" ht="20.25" customHeight="1" thickBot="1" x14ac:dyDescent="0.25">
      <c r="A282" s="181" t="s">
        <v>41</v>
      </c>
      <c r="B282" s="58">
        <v>7500</v>
      </c>
      <c r="C282" s="51">
        <v>178.95</v>
      </c>
      <c r="D282" s="52">
        <v>154.07</v>
      </c>
    </row>
    <row r="283" spans="1:4" ht="20.25" customHeight="1" thickBot="1" x14ac:dyDescent="0.25">
      <c r="A283" s="188"/>
      <c r="B283" s="58">
        <v>10000</v>
      </c>
      <c r="C283" s="51">
        <v>159.07</v>
      </c>
      <c r="D283" s="52">
        <v>124.3</v>
      </c>
    </row>
    <row r="284" spans="1:4" ht="20.25" customHeight="1" thickBot="1" x14ac:dyDescent="0.25">
      <c r="A284" s="189"/>
      <c r="B284" s="58">
        <v>25000</v>
      </c>
      <c r="C284" s="51">
        <v>129.24</v>
      </c>
      <c r="D284" s="52">
        <v>117.29</v>
      </c>
    </row>
    <row r="285" spans="1:4" s="103" customFormat="1" ht="17.25" customHeight="1" x14ac:dyDescent="0.2">
      <c r="A285" s="195" t="s">
        <v>3</v>
      </c>
      <c r="B285" s="179" t="s">
        <v>4</v>
      </c>
      <c r="C285" s="100" t="s">
        <v>75</v>
      </c>
      <c r="D285" s="100" t="s">
        <v>75</v>
      </c>
    </row>
    <row r="286" spans="1:4" s="103" customFormat="1" ht="23.25" customHeight="1" thickBot="1" x14ac:dyDescent="0.25">
      <c r="A286" s="180"/>
      <c r="B286" s="180"/>
      <c r="C286" s="101" t="s">
        <v>76</v>
      </c>
      <c r="D286" s="101" t="s">
        <v>76</v>
      </c>
    </row>
    <row r="287" spans="1:4" ht="21" customHeight="1" thickBot="1" x14ac:dyDescent="0.25">
      <c r="A287" s="198" t="s">
        <v>36</v>
      </c>
      <c r="B287" s="58">
        <v>7500</v>
      </c>
      <c r="C287" s="51">
        <v>149.13</v>
      </c>
      <c r="D287" s="52">
        <v>109.36</v>
      </c>
    </row>
    <row r="288" spans="1:4" ht="21" customHeight="1" thickBot="1" x14ac:dyDescent="0.25">
      <c r="A288" s="211"/>
      <c r="B288" s="58">
        <v>10000</v>
      </c>
      <c r="C288" s="51">
        <v>134.19</v>
      </c>
      <c r="D288" s="52">
        <v>104.36</v>
      </c>
    </row>
    <row r="289" spans="1:4" s="103" customFormat="1" ht="21" customHeight="1" x14ac:dyDescent="0.2">
      <c r="A289" s="195" t="s">
        <v>3</v>
      </c>
      <c r="B289" s="179" t="s">
        <v>4</v>
      </c>
      <c r="C289" s="100" t="s">
        <v>75</v>
      </c>
      <c r="D289" s="100" t="s">
        <v>75</v>
      </c>
    </row>
    <row r="290" spans="1:4" s="103" customFormat="1" ht="24" customHeight="1" thickBot="1" x14ac:dyDescent="0.25">
      <c r="A290" s="180"/>
      <c r="B290" s="180"/>
      <c r="C290" s="101" t="s">
        <v>76</v>
      </c>
      <c r="D290" s="101" t="s">
        <v>76</v>
      </c>
    </row>
    <row r="291" spans="1:4" ht="22.5" customHeight="1" thickBot="1" x14ac:dyDescent="0.25">
      <c r="A291" s="198" t="s">
        <v>30</v>
      </c>
      <c r="B291" s="58">
        <v>7500</v>
      </c>
      <c r="C291" s="51">
        <v>159.07</v>
      </c>
      <c r="D291" s="52">
        <v>119.3</v>
      </c>
    </row>
    <row r="292" spans="1:4" ht="22.5" customHeight="1" thickBot="1" x14ac:dyDescent="0.25">
      <c r="A292" s="187"/>
      <c r="B292" s="58">
        <v>10000</v>
      </c>
      <c r="C292" s="51">
        <v>129.24</v>
      </c>
      <c r="D292" s="52">
        <v>104.36</v>
      </c>
    </row>
    <row r="293" spans="1:4" ht="22.5" customHeight="1" thickBot="1" x14ac:dyDescent="0.25">
      <c r="A293" s="207"/>
      <c r="B293" s="58">
        <v>25000</v>
      </c>
      <c r="C293" s="51">
        <v>119.3</v>
      </c>
      <c r="D293" s="52">
        <v>89.48</v>
      </c>
    </row>
    <row r="294" spans="1:4" s="103" customFormat="1" ht="18" customHeight="1" x14ac:dyDescent="0.2">
      <c r="A294" s="179" t="s">
        <v>3</v>
      </c>
      <c r="B294" s="179" t="s">
        <v>4</v>
      </c>
      <c r="C294" s="100" t="s">
        <v>75</v>
      </c>
      <c r="D294" s="100" t="s">
        <v>75</v>
      </c>
    </row>
    <row r="295" spans="1:4" s="103" customFormat="1" ht="26.25" customHeight="1" thickBot="1" x14ac:dyDescent="0.25">
      <c r="A295" s="180"/>
      <c r="B295" s="180"/>
      <c r="C295" s="101" t="s">
        <v>76</v>
      </c>
      <c r="D295" s="101" t="s">
        <v>76</v>
      </c>
    </row>
    <row r="296" spans="1:4" ht="20.25" customHeight="1" thickBot="1" x14ac:dyDescent="0.25">
      <c r="A296" s="181" t="s">
        <v>37</v>
      </c>
      <c r="B296" s="58">
        <v>7500</v>
      </c>
      <c r="C296" s="51">
        <v>154.07</v>
      </c>
      <c r="D296" s="52">
        <v>124.25</v>
      </c>
    </row>
    <row r="297" spans="1:4" ht="20.25" customHeight="1" thickBot="1" x14ac:dyDescent="0.25">
      <c r="A297" s="182"/>
      <c r="B297" s="58">
        <v>10000</v>
      </c>
      <c r="C297" s="51">
        <v>134.19</v>
      </c>
      <c r="D297" s="52">
        <v>114.3</v>
      </c>
    </row>
    <row r="298" spans="1:4" s="103" customFormat="1" ht="20.25" customHeight="1" x14ac:dyDescent="0.2">
      <c r="A298" s="179" t="s">
        <v>3</v>
      </c>
      <c r="B298" s="179" t="s">
        <v>4</v>
      </c>
      <c r="C298" s="100" t="s">
        <v>75</v>
      </c>
      <c r="D298" s="100" t="s">
        <v>75</v>
      </c>
    </row>
    <row r="299" spans="1:4" s="103" customFormat="1" ht="24.75" customHeight="1" thickBot="1" x14ac:dyDescent="0.25">
      <c r="A299" s="180"/>
      <c r="B299" s="180"/>
      <c r="C299" s="101" t="s">
        <v>76</v>
      </c>
      <c r="D299" s="101" t="s">
        <v>76</v>
      </c>
    </row>
    <row r="300" spans="1:4" x14ac:dyDescent="0.2">
      <c r="A300" s="160" t="s">
        <v>108</v>
      </c>
      <c r="B300" s="220">
        <v>7500</v>
      </c>
      <c r="C300" s="223">
        <v>188.89</v>
      </c>
      <c r="D300" s="226">
        <v>169.01</v>
      </c>
    </row>
    <row r="301" spans="1:4" x14ac:dyDescent="0.2">
      <c r="A301" s="71" t="s">
        <v>109</v>
      </c>
      <c r="B301" s="221"/>
      <c r="C301" s="224"/>
      <c r="D301" s="227"/>
    </row>
    <row r="302" spans="1:4" ht="15" thickBot="1" x14ac:dyDescent="0.25">
      <c r="A302" s="160" t="s">
        <v>31</v>
      </c>
      <c r="B302" s="222"/>
      <c r="C302" s="225"/>
      <c r="D302" s="228"/>
    </row>
    <row r="303" spans="1:4" ht="17.25" customHeight="1" thickBot="1" x14ac:dyDescent="0.25">
      <c r="A303" s="71" t="s">
        <v>109</v>
      </c>
      <c r="B303" s="58">
        <v>10000</v>
      </c>
      <c r="C303" s="51">
        <v>154.07</v>
      </c>
      <c r="D303" s="52">
        <v>129.24</v>
      </c>
    </row>
    <row r="304" spans="1:4" ht="17.25" customHeight="1" thickBot="1" x14ac:dyDescent="0.25">
      <c r="A304" s="162" t="s">
        <v>110</v>
      </c>
      <c r="B304" s="58">
        <v>25000</v>
      </c>
      <c r="C304" s="51">
        <v>129.24</v>
      </c>
      <c r="D304" s="52">
        <v>104.36</v>
      </c>
    </row>
    <row r="305" spans="1:4" s="103" customFormat="1" ht="19.5" customHeight="1" x14ac:dyDescent="0.2">
      <c r="A305" s="195" t="s">
        <v>3</v>
      </c>
      <c r="B305" s="179" t="s">
        <v>4</v>
      </c>
      <c r="C305" s="100" t="s">
        <v>75</v>
      </c>
      <c r="D305" s="100" t="s">
        <v>75</v>
      </c>
    </row>
    <row r="306" spans="1:4" s="103" customFormat="1" ht="22.5" customHeight="1" thickBot="1" x14ac:dyDescent="0.25">
      <c r="A306" s="180"/>
      <c r="B306" s="180"/>
      <c r="C306" s="101" t="s">
        <v>76</v>
      </c>
      <c r="D306" s="101" t="s">
        <v>76</v>
      </c>
    </row>
    <row r="307" spans="1:4" ht="21.75" customHeight="1" thickBot="1" x14ac:dyDescent="0.25">
      <c r="A307" s="181" t="s">
        <v>39</v>
      </c>
      <c r="B307" s="58">
        <v>7500</v>
      </c>
      <c r="C307" s="51">
        <v>208.78</v>
      </c>
      <c r="D307" s="52">
        <v>173.96</v>
      </c>
    </row>
    <row r="308" spans="1:4" ht="21.75" customHeight="1" thickBot="1" x14ac:dyDescent="0.25">
      <c r="A308" s="189"/>
      <c r="B308" s="58">
        <v>10000</v>
      </c>
      <c r="C308" s="51">
        <v>178.95</v>
      </c>
      <c r="D308" s="52">
        <v>134.19</v>
      </c>
    </row>
    <row r="309" spans="1:4" s="103" customFormat="1" ht="20.25" customHeight="1" x14ac:dyDescent="0.2">
      <c r="A309" s="195" t="s">
        <v>3</v>
      </c>
      <c r="B309" s="179" t="s">
        <v>4</v>
      </c>
      <c r="C309" s="100" t="s">
        <v>75</v>
      </c>
      <c r="D309" s="100" t="s">
        <v>75</v>
      </c>
    </row>
    <row r="310" spans="1:4" s="103" customFormat="1" ht="21.75" customHeight="1" thickBot="1" x14ac:dyDescent="0.25">
      <c r="A310" s="180"/>
      <c r="B310" s="180"/>
      <c r="C310" s="101" t="s">
        <v>76</v>
      </c>
      <c r="D310" s="101" t="s">
        <v>76</v>
      </c>
    </row>
    <row r="311" spans="1:4" x14ac:dyDescent="0.2">
      <c r="A311" s="160" t="s">
        <v>111</v>
      </c>
      <c r="B311" s="220">
        <v>7500</v>
      </c>
      <c r="C311" s="223">
        <v>188.89</v>
      </c>
      <c r="D311" s="215" t="s">
        <v>77</v>
      </c>
    </row>
    <row r="312" spans="1:4" ht="15" thickBot="1" x14ac:dyDescent="0.25">
      <c r="A312" s="161" t="s">
        <v>112</v>
      </c>
      <c r="B312" s="222"/>
      <c r="C312" s="225"/>
      <c r="D312" s="216"/>
    </row>
    <row r="314" spans="1:4" ht="16.5" x14ac:dyDescent="0.2">
      <c r="A314" s="94" t="s">
        <v>113</v>
      </c>
    </row>
    <row r="315" spans="1:4" ht="15" thickBot="1" x14ac:dyDescent="0.25">
      <c r="A315" s="47"/>
    </row>
    <row r="316" spans="1:4" ht="21" customHeight="1" thickBot="1" x14ac:dyDescent="0.25">
      <c r="A316" s="183" t="s">
        <v>9</v>
      </c>
      <c r="B316" s="190"/>
      <c r="C316" s="184"/>
    </row>
    <row r="317" spans="1:4" s="103" customFormat="1" ht="52.5" customHeight="1" thickBot="1" x14ac:dyDescent="0.25">
      <c r="A317" s="107" t="s">
        <v>10</v>
      </c>
      <c r="B317" s="108" t="s">
        <v>11</v>
      </c>
      <c r="C317" s="101" t="s">
        <v>12</v>
      </c>
    </row>
    <row r="318" spans="1:4" ht="18.75" customHeight="1" thickBot="1" x14ac:dyDescent="0.25">
      <c r="A318" s="63" t="s">
        <v>13</v>
      </c>
      <c r="B318" s="64" t="s">
        <v>14</v>
      </c>
      <c r="C318" s="65">
        <v>25.76</v>
      </c>
    </row>
    <row r="319" spans="1:4" ht="18.75" customHeight="1" thickBot="1" x14ac:dyDescent="0.25">
      <c r="A319" s="63" t="s">
        <v>15</v>
      </c>
      <c r="B319" s="64" t="s">
        <v>16</v>
      </c>
      <c r="C319" s="65">
        <v>0.77</v>
      </c>
    </row>
    <row r="320" spans="1:4" ht="29.25" customHeight="1" thickBot="1" x14ac:dyDescent="0.25">
      <c r="A320" s="63" t="s">
        <v>19</v>
      </c>
      <c r="B320" s="66" t="s">
        <v>18</v>
      </c>
      <c r="C320" s="65">
        <v>4.12</v>
      </c>
    </row>
    <row r="321" spans="1:3" ht="29.25" customHeight="1" thickBot="1" x14ac:dyDescent="0.25">
      <c r="A321" s="63" t="s">
        <v>32</v>
      </c>
      <c r="B321" s="66" t="s">
        <v>18</v>
      </c>
      <c r="C321" s="65">
        <v>18.54</v>
      </c>
    </row>
    <row r="322" spans="1:3" x14ac:dyDescent="0.2">
      <c r="A322" s="47"/>
    </row>
    <row r="323" spans="1:3" ht="15" thickBot="1" x14ac:dyDescent="0.25">
      <c r="A323" s="47"/>
    </row>
    <row r="324" spans="1:3" ht="21.75" customHeight="1" thickBot="1" x14ac:dyDescent="0.25">
      <c r="A324" s="217" t="s">
        <v>43</v>
      </c>
      <c r="B324" s="218"/>
      <c r="C324" s="219"/>
    </row>
    <row r="325" spans="1:3" s="103" customFormat="1" ht="19.5" customHeight="1" x14ac:dyDescent="0.2">
      <c r="A325" s="191" t="s">
        <v>3</v>
      </c>
      <c r="B325" s="191" t="s">
        <v>4</v>
      </c>
      <c r="C325" s="111" t="s">
        <v>75</v>
      </c>
    </row>
    <row r="326" spans="1:3" s="103" customFormat="1" ht="21.75" customHeight="1" thickBot="1" x14ac:dyDescent="0.25">
      <c r="A326" s="214"/>
      <c r="B326" s="192"/>
      <c r="C326" s="112" t="s">
        <v>76</v>
      </c>
    </row>
    <row r="327" spans="1:3" ht="21.75" customHeight="1" thickBot="1" x14ac:dyDescent="0.25">
      <c r="A327" s="213" t="s">
        <v>27</v>
      </c>
      <c r="B327" s="58">
        <v>7500</v>
      </c>
      <c r="C327" s="65">
        <v>11.33</v>
      </c>
    </row>
    <row r="328" spans="1:3" ht="21.75" customHeight="1" thickBot="1" x14ac:dyDescent="0.25">
      <c r="A328" s="187"/>
      <c r="B328" s="58">
        <v>10000</v>
      </c>
      <c r="C328" s="65">
        <v>11.33</v>
      </c>
    </row>
    <row r="329" spans="1:3" ht="21.75" customHeight="1" thickBot="1" x14ac:dyDescent="0.25">
      <c r="A329" s="187"/>
      <c r="B329" s="58">
        <v>25000</v>
      </c>
      <c r="C329" s="65">
        <v>11.33</v>
      </c>
    </row>
    <row r="330" spans="1:3" ht="21.75" customHeight="1" thickBot="1" x14ac:dyDescent="0.25">
      <c r="A330" s="207"/>
      <c r="B330" s="58">
        <v>50000</v>
      </c>
      <c r="C330" s="65">
        <v>11.33</v>
      </c>
    </row>
    <row r="331" spans="1:3" x14ac:dyDescent="0.2">
      <c r="A331" s="67"/>
    </row>
    <row r="332" spans="1:3" x14ac:dyDescent="0.2">
      <c r="A332" s="67"/>
    </row>
    <row r="333" spans="1:3" x14ac:dyDescent="0.2">
      <c r="A333" s="59" t="s">
        <v>103</v>
      </c>
    </row>
    <row r="334" spans="1:3" x14ac:dyDescent="0.2">
      <c r="A334" s="164" t="s">
        <v>93</v>
      </c>
    </row>
    <row r="335" spans="1:3" x14ac:dyDescent="0.2">
      <c r="A335" s="164" t="s">
        <v>94</v>
      </c>
    </row>
    <row r="336" spans="1:3" x14ac:dyDescent="0.2">
      <c r="A336" s="164"/>
    </row>
    <row r="337" spans="1:1" x14ac:dyDescent="0.2">
      <c r="A337" s="59" t="s">
        <v>86</v>
      </c>
    </row>
    <row r="338" spans="1:1" x14ac:dyDescent="0.2">
      <c r="A338" s="62" t="s">
        <v>104</v>
      </c>
    </row>
    <row r="339" spans="1:1" x14ac:dyDescent="0.2">
      <c r="A339" s="62" t="s">
        <v>105</v>
      </c>
    </row>
    <row r="340" spans="1:1" x14ac:dyDescent="0.2">
      <c r="A340" s="62" t="s">
        <v>106</v>
      </c>
    </row>
    <row r="341" spans="1:1" x14ac:dyDescent="0.2">
      <c r="A341" s="62" t="s">
        <v>107</v>
      </c>
    </row>
    <row r="342" spans="1:1" x14ac:dyDescent="0.2">
      <c r="A342" s="62" t="s">
        <v>91</v>
      </c>
    </row>
    <row r="343" spans="1:1" x14ac:dyDescent="0.2">
      <c r="A343" s="62" t="s">
        <v>95</v>
      </c>
    </row>
  </sheetData>
  <mergeCells count="105">
    <mergeCell ref="A1:G2"/>
    <mergeCell ref="A327:A330"/>
    <mergeCell ref="A325:A326"/>
    <mergeCell ref="B325:B326"/>
    <mergeCell ref="D311:D312"/>
    <mergeCell ref="A316:C316"/>
    <mergeCell ref="A324:C324"/>
    <mergeCell ref="B300:B302"/>
    <mergeCell ref="C300:C302"/>
    <mergeCell ref="D300:D302"/>
    <mergeCell ref="A305:A306"/>
    <mergeCell ref="B305:B306"/>
    <mergeCell ref="A307:A308"/>
    <mergeCell ref="A309:A310"/>
    <mergeCell ref="B309:B310"/>
    <mergeCell ref="B311:B312"/>
    <mergeCell ref="C311:C312"/>
    <mergeCell ref="A273:B273"/>
    <mergeCell ref="A274:A275"/>
    <mergeCell ref="B274:B275"/>
    <mergeCell ref="A276:A279"/>
    <mergeCell ref="A280:A281"/>
    <mergeCell ref="B280:B281"/>
    <mergeCell ref="A282:A284"/>
    <mergeCell ref="A298:A299"/>
    <mergeCell ref="B298:B299"/>
    <mergeCell ref="B233:B234"/>
    <mergeCell ref="A235:A237"/>
    <mergeCell ref="A238:A239"/>
    <mergeCell ref="B238:B239"/>
    <mergeCell ref="A240:A243"/>
    <mergeCell ref="A244:A245"/>
    <mergeCell ref="B244:B245"/>
    <mergeCell ref="A246:A249"/>
    <mergeCell ref="A252:C252"/>
    <mergeCell ref="A285:A286"/>
    <mergeCell ref="B285:B286"/>
    <mergeCell ref="A287:A288"/>
    <mergeCell ref="A289:A290"/>
    <mergeCell ref="B289:B290"/>
    <mergeCell ref="A291:A293"/>
    <mergeCell ref="A294:A295"/>
    <mergeCell ref="B294:B295"/>
    <mergeCell ref="A296:A297"/>
    <mergeCell ref="A6:E6"/>
    <mergeCell ref="A9:B9"/>
    <mergeCell ref="A10:A11"/>
    <mergeCell ref="B10:B11"/>
    <mergeCell ref="A12:A18"/>
    <mergeCell ref="A74:B74"/>
    <mergeCell ref="A21:A27"/>
    <mergeCell ref="A28:A29"/>
    <mergeCell ref="B28:B29"/>
    <mergeCell ref="A30:A34"/>
    <mergeCell ref="A38:C38"/>
    <mergeCell ref="A46:C46"/>
    <mergeCell ref="A47:A48"/>
    <mergeCell ref="B47:B48"/>
    <mergeCell ref="A49:A50"/>
    <mergeCell ref="A51:A52"/>
    <mergeCell ref="A58:B58"/>
    <mergeCell ref="A57:D57"/>
    <mergeCell ref="A209:A210"/>
    <mergeCell ref="A232:B232"/>
    <mergeCell ref="A233:A234"/>
    <mergeCell ref="A125:A131"/>
    <mergeCell ref="A132:A133"/>
    <mergeCell ref="B132:B133"/>
    <mergeCell ref="A134:A140"/>
    <mergeCell ref="A142:C142"/>
    <mergeCell ref="A19:A20"/>
    <mergeCell ref="B19:B20"/>
    <mergeCell ref="A119:A122"/>
    <mergeCell ref="A123:A124"/>
    <mergeCell ref="B123:B124"/>
    <mergeCell ref="A75:A76"/>
    <mergeCell ref="B75:B76"/>
    <mergeCell ref="A77:A80"/>
    <mergeCell ref="A81:A82"/>
    <mergeCell ref="B81:B82"/>
    <mergeCell ref="A83:A89"/>
    <mergeCell ref="A114:D114"/>
    <mergeCell ref="A92:C92"/>
    <mergeCell ref="A116:B116"/>
    <mergeCell ref="A117:A118"/>
    <mergeCell ref="B117:B118"/>
    <mergeCell ref="A184:B184"/>
    <mergeCell ref="A185:A186"/>
    <mergeCell ref="B185:B186"/>
    <mergeCell ref="A188:A189"/>
    <mergeCell ref="A190:A191"/>
    <mergeCell ref="B190:B191"/>
    <mergeCell ref="A192:A197"/>
    <mergeCell ref="A200:C200"/>
    <mergeCell ref="A208:B208"/>
    <mergeCell ref="A168:B168"/>
    <mergeCell ref="A170:B170"/>
    <mergeCell ref="A169:D169"/>
    <mergeCell ref="A161:A162"/>
    <mergeCell ref="A152:C152"/>
    <mergeCell ref="A153:A154"/>
    <mergeCell ref="B153:B154"/>
    <mergeCell ref="A155:A156"/>
    <mergeCell ref="A157:A158"/>
    <mergeCell ref="A160:B160"/>
  </mergeCells>
  <pageMargins left="0.7" right="0.7" top="0.75" bottom="0.75" header="0.3" footer="0.3"/>
  <pageSetup scale="78" orientation="portrait" horizontalDpi="90" verticalDpi="90" r:id="rId1"/>
  <headerFooter>
    <oddFooter>&amp;C&amp;"Arial,Bold"Page &amp;P of &amp;N</oddFooter>
  </headerFooter>
  <rowBreaks count="9" manualBreakCount="9">
    <brk id="34" max="6" man="1"/>
    <brk id="68" max="6" man="1"/>
    <brk id="111" max="6" man="1"/>
    <brk id="149" max="6" man="1"/>
    <brk id="179" max="6" man="1"/>
    <brk id="212" max="16383" man="1"/>
    <brk id="229" max="16383" man="1"/>
    <brk id="270" max="6" man="1"/>
    <brk id="31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7030A0"/>
  </sheetPr>
  <dimension ref="A1:K70"/>
  <sheetViews>
    <sheetView showGridLines="0" zoomScale="80" zoomScaleNormal="80" workbookViewId="0">
      <pane ySplit="6" topLeftCell="A7" activePane="bottomLeft" state="frozen"/>
      <selection sqref="A1:B1"/>
      <selection pane="bottomLeft" activeCell="J20" sqref="J20"/>
    </sheetView>
  </sheetViews>
  <sheetFormatPr defaultColWidth="8.625" defaultRowHeight="14.25" x14ac:dyDescent="0.2"/>
  <cols>
    <col min="1" max="1" width="25.5" style="3" customWidth="1"/>
    <col min="2" max="2" width="15.125" style="3" customWidth="1"/>
    <col min="3" max="3" width="34.625" style="3" customWidth="1"/>
    <col min="4" max="4" width="29.125" style="3" bestFit="1" customWidth="1"/>
    <col min="5" max="5" width="27.375" style="3" bestFit="1" customWidth="1"/>
    <col min="6" max="7" width="26.375" style="3" bestFit="1" customWidth="1"/>
    <col min="8" max="11" width="29.875" style="3" customWidth="1"/>
    <col min="12" max="16384" width="8.625" style="3"/>
  </cols>
  <sheetData>
    <row r="1" spans="1:11" ht="21" customHeight="1" x14ac:dyDescent="0.2">
      <c r="A1" s="236" t="s">
        <v>0</v>
      </c>
      <c r="B1" s="236"/>
      <c r="C1" s="236"/>
      <c r="D1" s="22"/>
      <c r="E1" s="76"/>
      <c r="F1" s="87"/>
      <c r="G1" s="116"/>
      <c r="H1" s="127"/>
      <c r="I1" s="138"/>
      <c r="J1" s="149"/>
      <c r="K1" s="149"/>
    </row>
    <row r="2" spans="1:11" ht="81" x14ac:dyDescent="0.2">
      <c r="A2" s="236" t="s">
        <v>1</v>
      </c>
      <c r="B2" s="236"/>
      <c r="C2" s="236"/>
      <c r="D2" s="44" t="s">
        <v>74</v>
      </c>
      <c r="E2" s="44" t="s">
        <v>126</v>
      </c>
      <c r="F2" s="44" t="s">
        <v>125</v>
      </c>
      <c r="G2" s="44" t="s">
        <v>134</v>
      </c>
      <c r="H2" s="44" t="s">
        <v>135</v>
      </c>
      <c r="I2" s="44" t="s">
        <v>136</v>
      </c>
      <c r="J2" s="44" t="s">
        <v>148</v>
      </c>
      <c r="K2" s="44" t="s">
        <v>149</v>
      </c>
    </row>
    <row r="3" spans="1:11" ht="8.1" customHeight="1" x14ac:dyDescent="0.2">
      <c r="A3" s="231"/>
      <c r="B3" s="231"/>
      <c r="C3" s="231"/>
      <c r="D3" s="19"/>
      <c r="E3" s="73"/>
      <c r="F3" s="84"/>
      <c r="G3" s="114"/>
      <c r="H3" s="130"/>
      <c r="I3" s="136"/>
      <c r="J3" s="147"/>
      <c r="K3" s="147"/>
    </row>
    <row r="4" spans="1:11" ht="22.35" customHeight="1" x14ac:dyDescent="0.2">
      <c r="A4" s="237" t="s">
        <v>45</v>
      </c>
      <c r="B4" s="237"/>
      <c r="C4" s="237"/>
      <c r="D4" s="23"/>
      <c r="E4" s="77"/>
      <c r="F4" s="88"/>
      <c r="G4" s="117"/>
      <c r="H4" s="128"/>
      <c r="I4" s="139"/>
      <c r="J4" s="150"/>
      <c r="K4" s="150"/>
    </row>
    <row r="5" spans="1:11" ht="25.5" customHeight="1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ht="15" customHeight="1" x14ac:dyDescent="0.2">
      <c r="A7" s="233" t="s">
        <v>6</v>
      </c>
      <c r="B7" s="6">
        <v>10000</v>
      </c>
      <c r="C7" s="1">
        <v>83</v>
      </c>
      <c r="D7" s="1">
        <f>(C7*Adjustment!$B$8)+C7</f>
        <v>82.313777843891387</v>
      </c>
      <c r="E7" s="1">
        <f>(D7*Adjustment!$B$17)+D7</f>
        <v>82.466396192781815</v>
      </c>
      <c r="F7" s="1">
        <f>(E7*Adjustment!$B$26)+E7</f>
        <v>82.304541302354053</v>
      </c>
      <c r="G7" s="1">
        <f>(F7*Adjustment!$B$35)+F7</f>
        <v>83.136734069683271</v>
      </c>
      <c r="H7" s="1">
        <f>(G7*Adjustment!$B$44)+G7</f>
        <v>82.96275461705126</v>
      </c>
      <c r="I7" s="1">
        <f>(H7*Adjustment!$B$53)+H7</f>
        <v>82.923695002126934</v>
      </c>
      <c r="J7" s="1">
        <f>(I7*Adjustment!$B$62)+I7</f>
        <v>85.509470771512284</v>
      </c>
      <c r="K7" s="1" t="e">
        <f>(J7*Adjustment!$B$71)+J7</f>
        <v>#DIV/0!</v>
      </c>
    </row>
    <row r="8" spans="1:11" ht="15" customHeight="1" x14ac:dyDescent="0.2">
      <c r="A8" s="233"/>
      <c r="B8" s="6">
        <v>25000</v>
      </c>
      <c r="C8" s="1">
        <v>62.75</v>
      </c>
      <c r="D8" s="1">
        <f>(C8*Adjustment!$B$8)+C8</f>
        <v>62.231199514508241</v>
      </c>
      <c r="E8" s="1">
        <f>(D8*Adjustment!$B$17)+D8</f>
        <v>62.346582663819987</v>
      </c>
      <c r="F8" s="1">
        <f>(E8*Adjustment!$B$26)+E8</f>
        <v>62.224216466538763</v>
      </c>
      <c r="G8" s="1">
        <f>(F8*Adjustment!$B$35)+F8</f>
        <v>62.853374251477419</v>
      </c>
      <c r="H8" s="1">
        <f>(G8*Adjustment!$B$44)+G8</f>
        <v>62.721841593011646</v>
      </c>
      <c r="I8" s="1">
        <f>(H8*Adjustment!$B$53)+H8</f>
        <v>62.692311582933314</v>
      </c>
      <c r="J8" s="1">
        <f>(I8*Adjustment!$B$62)+I8</f>
        <v>64.647220372438497</v>
      </c>
      <c r="K8" s="1" t="e">
        <f>(J8*Adjustment!$B$71)+J8</f>
        <v>#DIV/0!</v>
      </c>
    </row>
    <row r="9" spans="1:11" ht="15" customHeight="1" x14ac:dyDescent="0.2">
      <c r="A9" s="233"/>
      <c r="B9" s="6">
        <v>50000</v>
      </c>
      <c r="C9" s="1">
        <v>40.549999999999997</v>
      </c>
      <c r="D9" s="1">
        <f>(C9*Adjustment!$B$8)+C9</f>
        <v>40.214743271925244</v>
      </c>
      <c r="E9" s="1">
        <f>(D9*Adjustment!$B$17)+D9</f>
        <v>40.289305609847013</v>
      </c>
      <c r="F9" s="1">
        <f>(E9*Adjustment!$B$26)+E9</f>
        <v>40.21023072060791</v>
      </c>
      <c r="G9" s="1">
        <f>(F9*Adjustment!$B$35)+F9</f>
        <v>40.616802006333209</v>
      </c>
      <c r="H9" s="1">
        <f>(G9*Adjustment!$B$44)+G9</f>
        <v>40.531803611101545</v>
      </c>
      <c r="I9" s="1">
        <f>(H9*Adjustment!$B$53)+H9</f>
        <v>40.512720871521047</v>
      </c>
      <c r="J9" s="1">
        <f>(I9*Adjustment!$B$62)+I9</f>
        <v>41.776012527527982</v>
      </c>
      <c r="K9" s="1" t="e">
        <f>(J9*Adjustment!$B$71)+J9</f>
        <v>#DIV/0!</v>
      </c>
    </row>
    <row r="10" spans="1:11" ht="15" customHeight="1" x14ac:dyDescent="0.2">
      <c r="A10" s="233"/>
      <c r="B10" s="6">
        <v>100000</v>
      </c>
      <c r="C10" s="1">
        <v>23.2</v>
      </c>
      <c r="D10" s="1">
        <f>(C10*Adjustment!$B$8)+C10</f>
        <v>23.008188505762408</v>
      </c>
      <c r="E10" s="1">
        <f>(D10*Adjustment!$B$17)+D10</f>
        <v>23.050848092440216</v>
      </c>
      <c r="F10" s="1">
        <f>(E10*Adjustment!$B$26)+E10</f>
        <v>23.005606725477275</v>
      </c>
      <c r="G10" s="1">
        <f>(F10*Adjustment!$B$35)+F10</f>
        <v>23.238219643574116</v>
      </c>
      <c r="H10" s="1">
        <f>(G10*Adjustment!$B$44)+G10</f>
        <v>23.189589242356494</v>
      </c>
      <c r="I10" s="1">
        <f>(H10*Adjustment!$B$53)+H10</f>
        <v>23.178671374088488</v>
      </c>
      <c r="J10" s="1">
        <f>(I10*Adjustment!$B$62)+I10</f>
        <v>23.90144243251909</v>
      </c>
      <c r="K10" s="1" t="e">
        <f>(J10*Adjustment!$B$71)+J10</f>
        <v>#DIV/0!</v>
      </c>
    </row>
    <row r="11" spans="1:11" ht="15" customHeight="1" x14ac:dyDescent="0.2">
      <c r="A11" s="233"/>
      <c r="B11" s="6">
        <v>250000</v>
      </c>
      <c r="C11" s="1">
        <v>13.55</v>
      </c>
      <c r="D11" s="1">
        <f>(C11*Adjustment!$B$8)+C11</f>
        <v>13.437972166081064</v>
      </c>
      <c r="E11" s="1">
        <f>(D11*Adjustment!$B$17)+D11</f>
        <v>13.462887571231249</v>
      </c>
      <c r="F11" s="1">
        <f>(E11*Adjustment!$B$26)+E11</f>
        <v>13.436464272854188</v>
      </c>
      <c r="G11" s="1">
        <f>(F11*Adjustment!$B$35)+F11</f>
        <v>13.572322248725404</v>
      </c>
      <c r="H11" s="1">
        <f>(G11*Adjustment!$B$44)+G11</f>
        <v>13.543919579048731</v>
      </c>
      <c r="I11" s="1">
        <f>(H11*Adjustment!$B$53)+H11</f>
        <v>13.537542979262891</v>
      </c>
      <c r="J11" s="1">
        <f>(I11*Adjustment!$B$62)+I11</f>
        <v>13.959678662096282</v>
      </c>
      <c r="K11" s="1" t="e">
        <f>(J11*Adjustment!$B$71)+J11</f>
        <v>#DIV/0!</v>
      </c>
    </row>
    <row r="12" spans="1:11" ht="15" customHeight="1" x14ac:dyDescent="0.2">
      <c r="A12" s="233"/>
      <c r="B12" s="6">
        <v>500000</v>
      </c>
      <c r="C12" s="1">
        <v>10.7</v>
      </c>
      <c r="D12" s="1">
        <f>(C12*Adjustment!$B$8)+C12</f>
        <v>10.611535216019732</v>
      </c>
      <c r="E12" s="1">
        <f>(D12*Adjustment!$B$17)+D12</f>
        <v>10.631210111599582</v>
      </c>
      <c r="F12" s="1">
        <f>(E12*Adjustment!$B$26)+E12</f>
        <v>10.610344481146848</v>
      </c>
      <c r="G12" s="1">
        <f>(F12*Adjustment!$B$35)+F12</f>
        <v>10.717627163200133</v>
      </c>
      <c r="H12" s="1">
        <f>(G12*Adjustment!$B$44)+G12</f>
        <v>10.695198486776487</v>
      </c>
      <c r="I12" s="1">
        <f>(H12*Adjustment!$B$53)+H12</f>
        <v>10.69016309063564</v>
      </c>
      <c r="J12" s="1">
        <f>(I12*Adjustment!$B$62)+I12</f>
        <v>11.023510087411823</v>
      </c>
      <c r="K12" s="1" t="e">
        <f>(J12*Adjustment!$B$71)+J12</f>
        <v>#DIV/0!</v>
      </c>
    </row>
    <row r="13" spans="1:11" ht="15" customHeight="1" x14ac:dyDescent="0.2">
      <c r="A13" s="233"/>
      <c r="B13" s="6">
        <v>1000000</v>
      </c>
      <c r="C13" s="1">
        <v>9.6999999999999993</v>
      </c>
      <c r="D13" s="1">
        <f>(C13*Adjustment!$B$8)+C13</f>
        <v>9.6198029528403168</v>
      </c>
      <c r="E13" s="1">
        <f>(D13*Adjustment!$B$17)+D13</f>
        <v>9.6376390731323305</v>
      </c>
      <c r="F13" s="1">
        <f>(E13*Adjustment!$B$26)+E13</f>
        <v>9.618723501600412</v>
      </c>
      <c r="G13" s="1">
        <f>(F13*Adjustment!$B$35)+F13</f>
        <v>9.7159797647702124</v>
      </c>
      <c r="H13" s="1">
        <f>(G13*Adjustment!$B$44)+G13</f>
        <v>9.6956472263300846</v>
      </c>
      <c r="I13" s="1">
        <f>(H13*Adjustment!$B$53)+H13</f>
        <v>9.6910824279594099</v>
      </c>
      <c r="J13" s="1">
        <f>(I13*Adjustment!$B$62)+I13</f>
        <v>9.9932754998032394</v>
      </c>
      <c r="K13" s="1" t="e">
        <f>(J13*Adjustment!$B$71)+J13</f>
        <v>#DIV/0!</v>
      </c>
    </row>
    <row r="14" spans="1:11" ht="15" x14ac:dyDescent="0.2">
      <c r="A14" s="232" t="s">
        <v>51</v>
      </c>
      <c r="B14" s="232"/>
      <c r="C14" s="232"/>
      <c r="D14" s="20"/>
      <c r="E14" s="74"/>
      <c r="F14" s="85"/>
      <c r="G14" s="115"/>
      <c r="H14" s="124"/>
      <c r="I14" s="137"/>
      <c r="J14" s="148"/>
      <c r="K14" s="148"/>
    </row>
    <row r="15" spans="1:11" ht="30" x14ac:dyDescent="0.25">
      <c r="A15" s="4" t="s">
        <v>3</v>
      </c>
      <c r="B15" s="4" t="s">
        <v>4</v>
      </c>
      <c r="C15" s="5" t="s">
        <v>5</v>
      </c>
      <c r="D15" s="5" t="s">
        <v>5</v>
      </c>
      <c r="E15" s="5" t="s">
        <v>5</v>
      </c>
      <c r="F15" s="5" t="s">
        <v>5</v>
      </c>
      <c r="G15" s="5" t="s">
        <v>5</v>
      </c>
      <c r="H15" s="5" t="s">
        <v>5</v>
      </c>
      <c r="I15" s="5" t="s">
        <v>5</v>
      </c>
      <c r="J15" s="5" t="s">
        <v>5</v>
      </c>
      <c r="K15" s="5" t="s">
        <v>5</v>
      </c>
    </row>
    <row r="16" spans="1:11" x14ac:dyDescent="0.2">
      <c r="A16" s="230" t="s">
        <v>7</v>
      </c>
      <c r="B16" s="7">
        <v>10000</v>
      </c>
      <c r="C16" s="2">
        <v>37.6</v>
      </c>
      <c r="D16" s="1">
        <f>(C16*Adjustment!$B$8)+C16</f>
        <v>37.289133095545978</v>
      </c>
      <c r="E16" s="1">
        <f>(D16*Adjustment!$B$17)+D16</f>
        <v>37.358271046368635</v>
      </c>
      <c r="F16" s="1">
        <f>(E16*Adjustment!$B$26)+E16</f>
        <v>37.284948830945943</v>
      </c>
      <c r="G16" s="1">
        <f>(F16*Adjustment!$B$35)+F16</f>
        <v>37.661942180964964</v>
      </c>
      <c r="H16" s="1">
        <f>(G16*Adjustment!$B$44)+G16</f>
        <v>37.583127392784675</v>
      </c>
      <c r="I16" s="1">
        <f>(H16*Adjustment!$B$53)+H16</f>
        <v>37.565432916626186</v>
      </c>
      <c r="J16" s="1">
        <f>(I16*Adjustment!$B$62)+I16</f>
        <v>38.736820494082679</v>
      </c>
      <c r="K16" s="1" t="e">
        <f>(J16*Adjustment!$B$71)+J16</f>
        <v>#DIV/0!</v>
      </c>
    </row>
    <row r="17" spans="1:11" x14ac:dyDescent="0.2">
      <c r="A17" s="230"/>
      <c r="B17" s="7">
        <v>25000</v>
      </c>
      <c r="C17" s="2">
        <v>34.75</v>
      </c>
      <c r="D17" s="1">
        <f>(C17*Adjustment!$B$8)+C17</f>
        <v>34.462696145484642</v>
      </c>
      <c r="E17" s="1">
        <f>(D17*Adjustment!$B$17)+D17</f>
        <v>34.526593586736965</v>
      </c>
      <c r="F17" s="1">
        <f>(E17*Adjustment!$B$26)+E17</f>
        <v>34.458829039238594</v>
      </c>
      <c r="G17" s="1">
        <f>(F17*Adjustment!$B$35)+F17</f>
        <v>34.807247095439685</v>
      </c>
      <c r="H17" s="1">
        <f>(G17*Adjustment!$B$44)+G17</f>
        <v>34.734406300512426</v>
      </c>
      <c r="I17" s="1">
        <f>(H17*Adjustment!$B$53)+H17</f>
        <v>34.718053027998927</v>
      </c>
      <c r="J17" s="1">
        <f>(I17*Adjustment!$B$62)+I17</f>
        <v>35.800651919398213</v>
      </c>
      <c r="K17" s="1" t="e">
        <f>(J17*Adjustment!$B$71)+J17</f>
        <v>#DIV/0!</v>
      </c>
    </row>
    <row r="18" spans="1:11" x14ac:dyDescent="0.2">
      <c r="A18" s="230"/>
      <c r="B18" s="7">
        <v>50000</v>
      </c>
      <c r="C18" s="2">
        <v>27</v>
      </c>
      <c r="D18" s="1">
        <f>(C18*Adjustment!$B$8)+C18</f>
        <v>26.776771105844183</v>
      </c>
      <c r="E18" s="1">
        <f>(D18*Adjustment!$B$17)+D18</f>
        <v>26.82641803861577</v>
      </c>
      <c r="F18" s="1">
        <f>(E18*Adjustment!$B$26)+E18</f>
        <v>26.773766447753729</v>
      </c>
      <c r="G18" s="1">
        <f>(F18*Adjustment!$B$35)+F18</f>
        <v>27.044479757607814</v>
      </c>
      <c r="H18" s="1">
        <f>(G18*Adjustment!$B$44)+G18</f>
        <v>26.987884032052822</v>
      </c>
      <c r="I18" s="1">
        <f>(H18*Adjustment!$B$53)+H18</f>
        <v>26.975177892258159</v>
      </c>
      <c r="J18" s="1">
        <f>(I18*Adjustment!$B$62)+I18</f>
        <v>27.816333865431705</v>
      </c>
      <c r="K18" s="1" t="e">
        <f>(J18*Adjustment!$B$71)+J18</f>
        <v>#DIV/0!</v>
      </c>
    </row>
    <row r="19" spans="1:11" x14ac:dyDescent="0.2">
      <c r="A19" s="230"/>
      <c r="B19" s="7">
        <v>100000</v>
      </c>
      <c r="C19" s="2">
        <v>22.6</v>
      </c>
      <c r="D19" s="1">
        <f>(C19*Adjustment!$B$8)+C19</f>
        <v>22.413149147854764</v>
      </c>
      <c r="E19" s="1">
        <f>(D19*Adjustment!$B$17)+D19</f>
        <v>22.454705469359869</v>
      </c>
      <c r="F19" s="1">
        <f>(E19*Adjustment!$B$26)+E19</f>
        <v>22.410634137749419</v>
      </c>
      <c r="G19" s="1">
        <f>(F19*Adjustment!$B$35)+F19</f>
        <v>22.637231204516169</v>
      </c>
      <c r="H19" s="1">
        <f>(G19*Adjustment!$B$44)+G19</f>
        <v>22.589858486088655</v>
      </c>
      <c r="I19" s="1">
        <f>(H19*Adjustment!$B$53)+H19</f>
        <v>22.579222976482754</v>
      </c>
      <c r="J19" s="1">
        <f>(I19*Adjustment!$B$62)+I19</f>
        <v>23.283301679953944</v>
      </c>
      <c r="K19" s="1" t="e">
        <f>(J19*Adjustment!$B$71)+J19</f>
        <v>#DIV/0!</v>
      </c>
    </row>
    <row r="20" spans="1:11" x14ac:dyDescent="0.2">
      <c r="A20" s="230"/>
      <c r="B20" s="7">
        <v>250000</v>
      </c>
      <c r="C20" s="2">
        <v>17.350000000000001</v>
      </c>
      <c r="D20" s="1">
        <f>(C20*Adjustment!$B$8)+C20</f>
        <v>17.206554766162839</v>
      </c>
      <c r="E20" s="1">
        <f>(D20*Adjustment!$B$17)+D20</f>
        <v>17.238457517406804</v>
      </c>
      <c r="F20" s="1">
        <f>(E20*Adjustment!$B$26)+E20</f>
        <v>17.204623995130639</v>
      </c>
      <c r="G20" s="1">
        <f>(F20*Adjustment!$B$35)+F20</f>
        <v>17.378582362759097</v>
      </c>
      <c r="H20" s="1">
        <f>(G20*Adjustment!$B$44)+G20</f>
        <v>17.342214368745054</v>
      </c>
      <c r="I20" s="1">
        <f>(H20*Adjustment!$B$53)+H20</f>
        <v>17.334049497432559</v>
      </c>
      <c r="J20" s="1">
        <f>(I20*Adjustment!$B$62)+I20</f>
        <v>17.874570095008895</v>
      </c>
      <c r="K20" s="1" t="e">
        <f>(J20*Adjustment!$B$71)+J20</f>
        <v>#DIV/0!</v>
      </c>
    </row>
    <row r="21" spans="1:11" x14ac:dyDescent="0.2">
      <c r="A21" s="230"/>
      <c r="B21" s="7">
        <v>500000</v>
      </c>
      <c r="C21" s="2">
        <v>16</v>
      </c>
      <c r="D21" s="1">
        <f>(C21*Adjustment!$B$8)+C21</f>
        <v>15.867716210870627</v>
      </c>
      <c r="E21" s="1">
        <f>(D21*Adjustment!$B$17)+D21</f>
        <v>15.897136615476011</v>
      </c>
      <c r="F21" s="1">
        <f>(E21*Adjustment!$B$26)+E21</f>
        <v>15.86593567274295</v>
      </c>
      <c r="G21" s="1">
        <f>(F21*Adjustment!$B$35)+F21</f>
        <v>16.026358374878704</v>
      </c>
      <c r="H21" s="1">
        <f>(G21*Adjustment!$B$44)+G21</f>
        <v>15.992820167142412</v>
      </c>
      <c r="I21" s="1">
        <f>(H21*Adjustment!$B$53)+H21</f>
        <v>15.985290602819649</v>
      </c>
      <c r="J21" s="1">
        <f>(I21*Adjustment!$B$62)+I21</f>
        <v>16.483753401737307</v>
      </c>
      <c r="K21" s="1" t="e">
        <f>(J21*Adjustment!$B$71)+J21</f>
        <v>#DIV/0!</v>
      </c>
    </row>
    <row r="22" spans="1:11" x14ac:dyDescent="0.2">
      <c r="A22" s="230"/>
      <c r="B22" s="7">
        <v>1000000</v>
      </c>
      <c r="C22" s="2">
        <v>14.5</v>
      </c>
      <c r="D22" s="1">
        <f>(C22*Adjustment!$B$8)+C22</f>
        <v>14.380117816101507</v>
      </c>
      <c r="E22" s="1">
        <f>(D22*Adjustment!$B$17)+D22</f>
        <v>14.406780057775137</v>
      </c>
      <c r="F22" s="1">
        <f>(E22*Adjustment!$B$26)+E22</f>
        <v>14.378504203423299</v>
      </c>
      <c r="G22" s="1">
        <f>(F22*Adjustment!$B$35)+F22</f>
        <v>14.523887277233825</v>
      </c>
      <c r="H22" s="1">
        <f>(G22*Adjustment!$B$44)+G22</f>
        <v>14.49349327647281</v>
      </c>
      <c r="I22" s="1">
        <f>(H22*Adjustment!$B$53)+H22</f>
        <v>14.486669608805308</v>
      </c>
      <c r="J22" s="1">
        <f>(I22*Adjustment!$B$62)+I22</f>
        <v>14.938401520324435</v>
      </c>
      <c r="K22" s="1" t="e">
        <f>(J22*Adjustment!$B$71)+J22</f>
        <v>#DIV/0!</v>
      </c>
    </row>
    <row r="23" spans="1:11" ht="15" x14ac:dyDescent="0.2">
      <c r="A23" s="232" t="s">
        <v>51</v>
      </c>
      <c r="B23" s="232"/>
      <c r="C23" s="232"/>
      <c r="D23" s="20"/>
      <c r="E23" s="74"/>
      <c r="F23" s="85"/>
      <c r="G23" s="115"/>
      <c r="H23" s="124"/>
      <c r="I23" s="137"/>
      <c r="J23" s="148"/>
      <c r="K23" s="148"/>
    </row>
    <row r="24" spans="1:11" ht="30" x14ac:dyDescent="0.25">
      <c r="A24" s="4" t="s">
        <v>3</v>
      </c>
      <c r="B24" s="4" t="s">
        <v>4</v>
      </c>
      <c r="C24" s="5" t="s">
        <v>5</v>
      </c>
      <c r="D24" s="5" t="s">
        <v>5</v>
      </c>
      <c r="E24" s="5" t="s">
        <v>5</v>
      </c>
      <c r="F24" s="5" t="s">
        <v>5</v>
      </c>
      <c r="G24" s="5" t="s">
        <v>5</v>
      </c>
      <c r="H24" s="5" t="s">
        <v>5</v>
      </c>
      <c r="I24" s="5" t="s">
        <v>5</v>
      </c>
      <c r="J24" s="5" t="s">
        <v>5</v>
      </c>
      <c r="K24" s="5" t="s">
        <v>5</v>
      </c>
    </row>
    <row r="25" spans="1:11" x14ac:dyDescent="0.2">
      <c r="A25" s="230" t="s">
        <v>8</v>
      </c>
      <c r="B25" s="7">
        <v>10000</v>
      </c>
      <c r="C25" s="2">
        <v>39.6</v>
      </c>
      <c r="D25" s="1">
        <f>(C25*Adjustment!$B$8)+C25</f>
        <v>39.272597621904808</v>
      </c>
      <c r="E25" s="1">
        <f>(D25*Adjustment!$B$17)+D25</f>
        <v>39.345413123303132</v>
      </c>
      <c r="F25" s="1">
        <f>(E25*Adjustment!$B$26)+E25</f>
        <v>39.268190790038801</v>
      </c>
      <c r="G25" s="1">
        <f>(F25*Adjustment!$B$35)+F25</f>
        <v>39.66523697782479</v>
      </c>
      <c r="H25" s="1">
        <f>(G25*Adjustment!$B$44)+G25</f>
        <v>39.582229913677466</v>
      </c>
      <c r="I25" s="1">
        <f>(H25*Adjustment!$B$53)+H25</f>
        <v>39.563594241978628</v>
      </c>
      <c r="J25" s="1">
        <f>(I25*Adjustment!$B$62)+I25</f>
        <v>40.797289669299829</v>
      </c>
      <c r="K25" s="1" t="e">
        <f>(J25*Adjustment!$B$71)+J25</f>
        <v>#DIV/0!</v>
      </c>
    </row>
    <row r="26" spans="1:11" x14ac:dyDescent="0.2">
      <c r="A26" s="230"/>
      <c r="B26" s="7">
        <v>25000</v>
      </c>
      <c r="C26" s="2">
        <v>34.75</v>
      </c>
      <c r="D26" s="1">
        <f>(C26*Adjustment!$B$8)+C26</f>
        <v>34.462696145484642</v>
      </c>
      <c r="E26" s="1">
        <f>(D26*Adjustment!$B$17)+D26</f>
        <v>34.526593586736965</v>
      </c>
      <c r="F26" s="1">
        <f>(E26*Adjustment!$B$26)+E26</f>
        <v>34.458829039238594</v>
      </c>
      <c r="G26" s="1">
        <f>(F26*Adjustment!$B$35)+F26</f>
        <v>34.807247095439685</v>
      </c>
      <c r="H26" s="1">
        <f>(G26*Adjustment!$B$44)+G26</f>
        <v>34.734406300512426</v>
      </c>
      <c r="I26" s="1">
        <f>(H26*Adjustment!$B$53)+H26</f>
        <v>34.718053027998927</v>
      </c>
      <c r="J26" s="1">
        <f>(I26*Adjustment!$B$62)+I26</f>
        <v>35.800651919398213</v>
      </c>
      <c r="K26" s="1" t="e">
        <f>(J26*Adjustment!$B$71)+J26</f>
        <v>#DIV/0!</v>
      </c>
    </row>
    <row r="27" spans="1:11" x14ac:dyDescent="0.2">
      <c r="A27" s="230"/>
      <c r="B27" s="7">
        <v>50000</v>
      </c>
      <c r="C27" s="2">
        <v>29.9</v>
      </c>
      <c r="D27" s="1">
        <f>(C27*Adjustment!$B$8)+C27</f>
        <v>29.652794669064484</v>
      </c>
      <c r="E27" s="1">
        <f>(D27*Adjustment!$B$17)+D27</f>
        <v>29.707774050170798</v>
      </c>
      <c r="F27" s="1">
        <f>(E27*Adjustment!$B$26)+E27</f>
        <v>29.649467288438387</v>
      </c>
      <c r="G27" s="1">
        <f>(F27*Adjustment!$B$35)+F27</f>
        <v>29.949257213054576</v>
      </c>
      <c r="H27" s="1">
        <f>(G27*Adjustment!$B$44)+G27</f>
        <v>29.886582687347381</v>
      </c>
      <c r="I27" s="1">
        <f>(H27*Adjustment!$B$53)+H27</f>
        <v>29.872511814019219</v>
      </c>
      <c r="J27" s="1">
        <f>(I27*Adjustment!$B$62)+I27</f>
        <v>30.80401416949659</v>
      </c>
      <c r="K27" s="1" t="e">
        <f>(J27*Adjustment!$B$71)+J27</f>
        <v>#DIV/0!</v>
      </c>
    </row>
    <row r="28" spans="1:11" x14ac:dyDescent="0.2">
      <c r="A28" s="230"/>
      <c r="B28" s="7">
        <v>100000</v>
      </c>
      <c r="C28" s="2">
        <v>23.5</v>
      </c>
      <c r="D28" s="1">
        <f>(C28*Adjustment!$B$8)+C28</f>
        <v>23.305708184716234</v>
      </c>
      <c r="E28" s="1">
        <f>(D28*Adjustment!$B$17)+D28</f>
        <v>23.348919403980393</v>
      </c>
      <c r="F28" s="1">
        <f>(E28*Adjustment!$B$26)+E28</f>
        <v>23.303093019341208</v>
      </c>
      <c r="G28" s="1">
        <f>(F28*Adjustment!$B$35)+F28</f>
        <v>23.538713863103094</v>
      </c>
      <c r="H28" s="1">
        <f>(G28*Adjustment!$B$44)+G28</f>
        <v>23.489454620490417</v>
      </c>
      <c r="I28" s="1">
        <f>(H28*Adjustment!$B$53)+H28</f>
        <v>23.478395572891358</v>
      </c>
      <c r="J28" s="1">
        <f>(I28*Adjustment!$B$62)+I28</f>
        <v>24.210512808801667</v>
      </c>
      <c r="K28" s="1" t="e">
        <f>(J28*Adjustment!$B$71)+J28</f>
        <v>#DIV/0!</v>
      </c>
    </row>
    <row r="29" spans="1:11" x14ac:dyDescent="0.2">
      <c r="A29" s="230"/>
      <c r="B29" s="7">
        <v>250000</v>
      </c>
      <c r="C29" s="2">
        <v>18.350000000000001</v>
      </c>
      <c r="D29" s="1">
        <f>(C29*Adjustment!$B$8)+C29</f>
        <v>18.198287029342254</v>
      </c>
      <c r="E29" s="1">
        <f>(D29*Adjustment!$B$17)+D29</f>
        <v>18.232028555874056</v>
      </c>
      <c r="F29" s="1">
        <f>(E29*Adjustment!$B$26)+E29</f>
        <v>18.196244974677075</v>
      </c>
      <c r="G29" s="1">
        <f>(F29*Adjustment!$B$35)+F29</f>
        <v>18.380229761189018</v>
      </c>
      <c r="H29" s="1">
        <f>(G29*Adjustment!$B$44)+G29</f>
        <v>18.341765629191457</v>
      </c>
      <c r="I29" s="1">
        <f>(H29*Adjustment!$B$53)+H29</f>
        <v>18.333130160108787</v>
      </c>
      <c r="J29" s="1">
        <f>(I29*Adjustment!$B$62)+I29</f>
        <v>18.904804682617474</v>
      </c>
      <c r="K29" s="1" t="e">
        <f>(J29*Adjustment!$B$71)+J29</f>
        <v>#DIV/0!</v>
      </c>
    </row>
    <row r="30" spans="1:11" ht="15" x14ac:dyDescent="0.2">
      <c r="A30" s="232" t="s">
        <v>51</v>
      </c>
      <c r="B30" s="232"/>
      <c r="C30" s="232"/>
      <c r="D30" s="20"/>
      <c r="E30" s="74"/>
      <c r="F30" s="85"/>
      <c r="G30" s="115"/>
      <c r="H30" s="124"/>
      <c r="I30" s="137"/>
      <c r="J30" s="148"/>
      <c r="K30" s="148"/>
    </row>
    <row r="31" spans="1:11" ht="15" customHeight="1" x14ac:dyDescent="0.25">
      <c r="A31" s="229" t="s">
        <v>9</v>
      </c>
      <c r="B31" s="229"/>
      <c r="C31" s="229"/>
      <c r="D31" s="18"/>
      <c r="E31" s="72"/>
      <c r="F31" s="83"/>
      <c r="G31" s="113"/>
      <c r="H31" s="129"/>
      <c r="I31" s="135"/>
      <c r="J31" s="146"/>
      <c r="K31" s="146"/>
    </row>
    <row r="32" spans="1:11" ht="15" x14ac:dyDescent="0.2">
      <c r="A32" s="14" t="s">
        <v>10</v>
      </c>
      <c r="B32" s="14" t="s">
        <v>11</v>
      </c>
      <c r="C32" s="15" t="s">
        <v>12</v>
      </c>
      <c r="D32" s="15" t="s">
        <v>12</v>
      </c>
      <c r="E32" s="15" t="s">
        <v>12</v>
      </c>
      <c r="F32" s="15" t="s">
        <v>12</v>
      </c>
      <c r="G32" s="15" t="s">
        <v>12</v>
      </c>
      <c r="H32" s="15" t="s">
        <v>12</v>
      </c>
      <c r="I32" s="15" t="s">
        <v>12</v>
      </c>
      <c r="J32" s="15" t="s">
        <v>12</v>
      </c>
      <c r="K32" s="15" t="s">
        <v>12</v>
      </c>
    </row>
    <row r="33" spans="1:11" ht="28.5" x14ac:dyDescent="0.2">
      <c r="A33" s="8" t="s">
        <v>13</v>
      </c>
      <c r="B33" s="13" t="s">
        <v>14</v>
      </c>
      <c r="C33" s="1">
        <v>25</v>
      </c>
      <c r="D33" s="1">
        <f>(C33*Adjustment!$B$8)+C33</f>
        <v>24.793306579485357</v>
      </c>
      <c r="E33" s="1">
        <f>(D33*Adjustment!$B$17)+D33</f>
        <v>24.83927596168127</v>
      </c>
      <c r="F33" s="1">
        <f>(E33*Adjustment!$B$26)+E33</f>
        <v>24.790524488660861</v>
      </c>
      <c r="G33" s="1">
        <f>(F33*Adjustment!$B$35)+F33</f>
        <v>25.041184960747977</v>
      </c>
      <c r="H33" s="1">
        <f>(G33*Adjustment!$B$44)+G33</f>
        <v>24.98878151116002</v>
      </c>
      <c r="I33" s="1">
        <f>(H33*Adjustment!$B$53)+H33</f>
        <v>24.977016566905704</v>
      </c>
      <c r="J33" s="1">
        <f>(I33*Adjustment!$B$62)+I33</f>
        <v>25.755864690214544</v>
      </c>
      <c r="K33" s="1" t="e">
        <f>(J33*Adjustment!$B$71)+J33</f>
        <v>#DIV/0!</v>
      </c>
    </row>
    <row r="34" spans="1:11" ht="15" customHeight="1" x14ac:dyDescent="0.2">
      <c r="A34" s="8" t="s">
        <v>15</v>
      </c>
      <c r="B34" s="13" t="s">
        <v>16</v>
      </c>
      <c r="C34" s="1">
        <v>0.75</v>
      </c>
      <c r="D34" s="1">
        <f>(C34*Adjustment!$B$8)+C34</f>
        <v>0.74379919738456068</v>
      </c>
      <c r="E34" s="1">
        <f>(D34*Adjustment!$B$17)+D34</f>
        <v>0.74517827885043808</v>
      </c>
      <c r="F34" s="1">
        <f>(E34*Adjustment!$B$26)+E34</f>
        <v>0.74371573465982577</v>
      </c>
      <c r="G34" s="1">
        <f>(F34*Adjustment!$B$35)+F34</f>
        <v>0.75123554882243915</v>
      </c>
      <c r="H34" s="1">
        <f>(G34*Adjustment!$B$44)+G34</f>
        <v>0.74966344533480045</v>
      </c>
      <c r="I34" s="1">
        <f>(H34*Adjustment!$B$53)+H34</f>
        <v>0.74931049700717101</v>
      </c>
      <c r="J34" s="1">
        <f>(I34*Adjustment!$B$62)+I34</f>
        <v>0.77267594070643619</v>
      </c>
      <c r="K34" s="1" t="e">
        <f>(J34*Adjustment!$B$71)+J34</f>
        <v>#DIV/0!</v>
      </c>
    </row>
    <row r="35" spans="1:11" ht="28.5" x14ac:dyDescent="0.2">
      <c r="A35" s="8" t="s">
        <v>17</v>
      </c>
      <c r="B35" s="9" t="s">
        <v>18</v>
      </c>
      <c r="C35" s="1">
        <v>1.1000000000000001</v>
      </c>
      <c r="D35" s="1">
        <f>(C35*Adjustment!$B$8)+C35</f>
        <v>1.0909054894973558</v>
      </c>
      <c r="E35" s="1">
        <f>(D35*Adjustment!$B$17)+D35</f>
        <v>1.0929281423139761</v>
      </c>
      <c r="F35" s="1">
        <f>(E35*Adjustment!$B$26)+E35</f>
        <v>1.0907830775010781</v>
      </c>
      <c r="G35" s="1">
        <f>(F35*Adjustment!$B$35)+F35</f>
        <v>1.1018121382729111</v>
      </c>
      <c r="H35" s="1">
        <f>(G35*Adjustment!$B$44)+G35</f>
        <v>1.099506386491041</v>
      </c>
      <c r="I35" s="1">
        <f>(H35*Adjustment!$B$53)+H35</f>
        <v>1.0989887289438511</v>
      </c>
      <c r="J35" s="1">
        <f>(I35*Adjustment!$B$62)+I35</f>
        <v>1.1332580463694402</v>
      </c>
      <c r="K35" s="1" t="e">
        <f>(J35*Adjustment!$B$71)+J35</f>
        <v>#DIV/0!</v>
      </c>
    </row>
    <row r="36" spans="1:11" ht="28.5" x14ac:dyDescent="0.2">
      <c r="A36" s="8" t="s">
        <v>19</v>
      </c>
      <c r="B36" s="9" t="s">
        <v>18</v>
      </c>
      <c r="C36" s="1">
        <v>3</v>
      </c>
      <c r="D36" s="1">
        <f>(C36*Adjustment!$B$8)+C36</f>
        <v>2.9751967895382427</v>
      </c>
      <c r="E36" s="1">
        <f>(D36*Adjustment!$B$17)+D36</f>
        <v>2.9807131154017523</v>
      </c>
      <c r="F36" s="1">
        <f>(E36*Adjustment!$B$26)+E36</f>
        <v>2.9748629386393031</v>
      </c>
      <c r="G36" s="1">
        <f>(F36*Adjustment!$B$35)+F36</f>
        <v>3.0049421952897566</v>
      </c>
      <c r="H36" s="1">
        <f>(G36*Adjustment!$B$44)+G36</f>
        <v>2.9986537813392018</v>
      </c>
      <c r="I36" s="1">
        <f>(H36*Adjustment!$B$53)+H36</f>
        <v>2.997241988028684</v>
      </c>
      <c r="J36" s="1">
        <f>(I36*Adjustment!$B$62)+I36</f>
        <v>3.0907037628257448</v>
      </c>
      <c r="K36" s="1" t="e">
        <f>(J36*Adjustment!$B$71)+J36</f>
        <v>#DIV/0!</v>
      </c>
    </row>
    <row r="37" spans="1:11" ht="15" x14ac:dyDescent="0.2">
      <c r="A37" s="232" t="s">
        <v>51</v>
      </c>
      <c r="B37" s="232"/>
      <c r="C37" s="232"/>
      <c r="D37" s="20"/>
      <c r="E37" s="74"/>
      <c r="F37" s="85"/>
      <c r="G37" s="115"/>
      <c r="H37" s="124"/>
      <c r="I37" s="137"/>
      <c r="J37" s="148"/>
      <c r="K37" s="148"/>
    </row>
    <row r="38" spans="1:11" ht="21" customHeight="1" x14ac:dyDescent="0.2">
      <c r="A38" s="234" t="s">
        <v>20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</row>
    <row r="39" spans="1:11" ht="30" x14ac:dyDescent="0.25">
      <c r="A39" s="4" t="s">
        <v>3</v>
      </c>
      <c r="B39" s="4" t="s">
        <v>4</v>
      </c>
      <c r="C39" s="5" t="s">
        <v>5</v>
      </c>
      <c r="D39" s="5" t="s">
        <v>5</v>
      </c>
      <c r="E39" s="5" t="s">
        <v>5</v>
      </c>
      <c r="F39" s="5" t="s">
        <v>5</v>
      </c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</row>
    <row r="40" spans="1:11" x14ac:dyDescent="0.2">
      <c r="A40" s="233" t="s">
        <v>6</v>
      </c>
      <c r="B40" s="6">
        <v>10000</v>
      </c>
      <c r="C40" s="1">
        <v>63.7</v>
      </c>
      <c r="D40" s="1">
        <f>(C40*Adjustment!$B$8)+C40</f>
        <v>63.173345164528691</v>
      </c>
      <c r="E40" s="1">
        <f>(D40*Adjustment!$B$17)+D40</f>
        <v>63.290475150363882</v>
      </c>
      <c r="F40" s="1">
        <f>(E40*Adjustment!$B$26)+E40</f>
        <v>63.16625639710788</v>
      </c>
      <c r="G40" s="1">
        <f>(F40*Adjustment!$B$35)+F40</f>
        <v>63.804939279985845</v>
      </c>
      <c r="H40" s="1">
        <f>(G40*Adjustment!$B$44)+G40</f>
        <v>63.671415290435732</v>
      </c>
      <c r="I40" s="1">
        <f>(H40*Adjustment!$B$53)+H40</f>
        <v>63.641438212475734</v>
      </c>
      <c r="J40" s="1">
        <f>(I40*Adjustment!$B$62)+I40</f>
        <v>65.62594323066665</v>
      </c>
      <c r="K40" s="1" t="e">
        <f>(J40*Adjustment!$B$71)+J40</f>
        <v>#DIV/0!</v>
      </c>
    </row>
    <row r="41" spans="1:11" x14ac:dyDescent="0.2">
      <c r="A41" s="233"/>
      <c r="B41" s="6">
        <v>25000</v>
      </c>
      <c r="C41" s="1">
        <v>43.4</v>
      </c>
      <c r="D41" s="1">
        <f>(C41*Adjustment!$B$8)+C41</f>
        <v>43.041180221986579</v>
      </c>
      <c r="E41" s="1">
        <f>(D41*Adjustment!$B$17)+D41</f>
        <v>43.120983069478683</v>
      </c>
      <c r="F41" s="1">
        <f>(E41*Adjustment!$B$26)+E41</f>
        <v>43.036350512315252</v>
      </c>
      <c r="G41" s="1">
        <f>(F41*Adjustment!$B$35)+F41</f>
        <v>43.471497091858481</v>
      </c>
      <c r="H41" s="1">
        <f>(G41*Adjustment!$B$44)+G41</f>
        <v>43.380524703373787</v>
      </c>
      <c r="I41" s="1">
        <f>(H41*Adjustment!$B$53)+H41</f>
        <v>43.360100760148292</v>
      </c>
      <c r="J41" s="1">
        <f>(I41*Adjustment!$B$62)+I41</f>
        <v>44.712181102212433</v>
      </c>
      <c r="K41" s="1" t="e">
        <f>(J41*Adjustment!$B$71)+J41</f>
        <v>#DIV/0!</v>
      </c>
    </row>
    <row r="42" spans="1:11" ht="15" x14ac:dyDescent="0.2">
      <c r="A42" s="232" t="s">
        <v>51</v>
      </c>
      <c r="B42" s="232"/>
      <c r="C42" s="232"/>
      <c r="D42" s="20"/>
      <c r="E42" s="74"/>
      <c r="F42" s="85"/>
      <c r="G42" s="115"/>
      <c r="H42" s="124"/>
      <c r="I42" s="137"/>
      <c r="J42" s="148"/>
      <c r="K42" s="148"/>
    </row>
    <row r="43" spans="1:11" ht="30" x14ac:dyDescent="0.25">
      <c r="A43" s="4" t="s">
        <v>3</v>
      </c>
      <c r="B43" s="4" t="s">
        <v>4</v>
      </c>
      <c r="C43" s="5" t="s">
        <v>5</v>
      </c>
      <c r="D43" s="5" t="s">
        <v>5</v>
      </c>
      <c r="E43" s="5" t="s">
        <v>5</v>
      </c>
      <c r="F43" s="5" t="s">
        <v>5</v>
      </c>
      <c r="G43" s="5" t="s">
        <v>5</v>
      </c>
      <c r="H43" s="5" t="s">
        <v>5</v>
      </c>
      <c r="I43" s="5" t="s">
        <v>5</v>
      </c>
      <c r="J43" s="5" t="s">
        <v>5</v>
      </c>
      <c r="K43" s="5" t="s">
        <v>5</v>
      </c>
    </row>
    <row r="44" spans="1:11" x14ac:dyDescent="0.2">
      <c r="A44" s="230" t="s">
        <v>7</v>
      </c>
      <c r="B44" s="10">
        <v>10000</v>
      </c>
      <c r="C44" s="12">
        <v>32.799999999999997</v>
      </c>
      <c r="D44" s="1">
        <f>(C44*Adjustment!$B$8)+C44</f>
        <v>32.528818232284785</v>
      </c>
      <c r="E44" s="1">
        <f>(D44*Adjustment!$B$17)+D44</f>
        <v>32.589130061725825</v>
      </c>
      <c r="F44" s="1">
        <f>(E44*Adjustment!$B$26)+E44</f>
        <v>32.525168129123045</v>
      </c>
      <c r="G44" s="1">
        <f>(F44*Adjustment!$B$35)+F44</f>
        <v>32.854034668501342</v>
      </c>
      <c r="H44" s="1">
        <f>(G44*Adjustment!$B$44)+G44</f>
        <v>32.785281342641944</v>
      </c>
      <c r="I44" s="1">
        <f>(H44*Adjustment!$B$53)+H44</f>
        <v>32.769845735780279</v>
      </c>
      <c r="J44" s="1">
        <f>(I44*Adjustment!$B$62)+I44</f>
        <v>33.791694473561478</v>
      </c>
      <c r="K44" s="1" t="e">
        <f>(J44*Adjustment!$B$71)+J44</f>
        <v>#DIV/0!</v>
      </c>
    </row>
    <row r="45" spans="1:11" x14ac:dyDescent="0.2">
      <c r="A45" s="230"/>
      <c r="B45" s="10">
        <v>25000</v>
      </c>
      <c r="C45" s="12">
        <v>31.35</v>
      </c>
      <c r="D45" s="1">
        <f>(C45*Adjustment!$B$8)+C45</f>
        <v>31.090806450674638</v>
      </c>
      <c r="E45" s="1">
        <f>(D45*Adjustment!$B$17)+D45</f>
        <v>31.148452055948315</v>
      </c>
      <c r="F45" s="1">
        <f>(E45*Adjustment!$B$26)+E45</f>
        <v>31.087317708780724</v>
      </c>
      <c r="G45" s="1">
        <f>(F45*Adjustment!$B$35)+F45</f>
        <v>31.401645940777964</v>
      </c>
      <c r="H45" s="1">
        <f>(G45*Adjustment!$B$44)+G45</f>
        <v>31.335932014994668</v>
      </c>
      <c r="I45" s="1">
        <f>(H45*Adjustment!$B$53)+H45</f>
        <v>31.321178774899757</v>
      </c>
      <c r="J45" s="1">
        <f>(I45*Adjustment!$B$62)+I45</f>
        <v>32.297854321529044</v>
      </c>
      <c r="K45" s="1" t="e">
        <f>(J45*Adjustment!$B$71)+J45</f>
        <v>#DIV/0!</v>
      </c>
    </row>
    <row r="46" spans="1:11" x14ac:dyDescent="0.2">
      <c r="A46" s="230"/>
      <c r="B46" s="10">
        <v>50000</v>
      </c>
      <c r="C46" s="12">
        <v>19.3</v>
      </c>
      <c r="D46" s="1">
        <f>(C46*Adjustment!$B$8)+C46</f>
        <v>19.140432679362696</v>
      </c>
      <c r="E46" s="1">
        <f>(D46*Adjustment!$B$17)+D46</f>
        <v>19.17592104241794</v>
      </c>
      <c r="F46" s="1">
        <f>(E46*Adjustment!$B$26)+E46</f>
        <v>19.138284905246184</v>
      </c>
      <c r="G46" s="1">
        <f>(F46*Adjustment!$B$35)+F46</f>
        <v>19.331794789697437</v>
      </c>
      <c r="H46" s="1">
        <f>(G46*Adjustment!$B$44)+G46</f>
        <v>19.291339326615535</v>
      </c>
      <c r="I46" s="1">
        <f>(H46*Adjustment!$B$53)+H46</f>
        <v>19.282256789651203</v>
      </c>
      <c r="J46" s="1">
        <f>(I46*Adjustment!$B$62)+I46</f>
        <v>19.883527540845627</v>
      </c>
      <c r="K46" s="1" t="e">
        <f>(J46*Adjustment!$B$71)+J46</f>
        <v>#DIV/0!</v>
      </c>
    </row>
    <row r="47" spans="1:11" x14ac:dyDescent="0.2">
      <c r="A47" s="230"/>
      <c r="B47" s="10">
        <v>100000</v>
      </c>
      <c r="C47" s="12">
        <v>16.399999999999999</v>
      </c>
      <c r="D47" s="1">
        <f>(C47*Adjustment!$B$8)+C47</f>
        <v>16.264409116142392</v>
      </c>
      <c r="E47" s="1">
        <f>(D47*Adjustment!$B$17)+D47</f>
        <v>16.294565030862913</v>
      </c>
      <c r="F47" s="1">
        <f>(E47*Adjustment!$B$26)+E47</f>
        <v>16.262584064561523</v>
      </c>
      <c r="G47" s="1">
        <f>(F47*Adjustment!$B$35)+F47</f>
        <v>16.427017334250671</v>
      </c>
      <c r="H47" s="1">
        <f>(G47*Adjustment!$B$44)+G47</f>
        <v>16.392640671320972</v>
      </c>
      <c r="I47" s="1">
        <f>(H47*Adjustment!$B$53)+H47</f>
        <v>16.38492286789014</v>
      </c>
      <c r="J47" s="1">
        <f>(I47*Adjustment!$B$62)+I47</f>
        <v>16.895847236780739</v>
      </c>
      <c r="K47" s="1" t="e">
        <f>(J47*Adjustment!$B$71)+J47</f>
        <v>#DIV/0!</v>
      </c>
    </row>
    <row r="48" spans="1:11" ht="15" x14ac:dyDescent="0.2">
      <c r="A48" s="232" t="s">
        <v>51</v>
      </c>
      <c r="B48" s="232"/>
      <c r="C48" s="232"/>
      <c r="D48" s="20"/>
      <c r="E48" s="74"/>
      <c r="F48" s="85"/>
      <c r="G48" s="115"/>
      <c r="H48" s="124"/>
      <c r="I48" s="137"/>
      <c r="J48" s="148"/>
      <c r="K48" s="148"/>
    </row>
    <row r="49" spans="1:11" ht="30" x14ac:dyDescent="0.25">
      <c r="A49" s="4" t="s">
        <v>3</v>
      </c>
      <c r="B49" s="4" t="s">
        <v>4</v>
      </c>
      <c r="C49" s="5" t="s">
        <v>5</v>
      </c>
      <c r="D49" s="5" t="s">
        <v>5</v>
      </c>
      <c r="E49" s="5" t="s">
        <v>5</v>
      </c>
      <c r="F49" s="5" t="s">
        <v>5</v>
      </c>
      <c r="G49" s="5" t="s">
        <v>5</v>
      </c>
      <c r="H49" s="5" t="s">
        <v>5</v>
      </c>
      <c r="I49" s="5" t="s">
        <v>5</v>
      </c>
      <c r="J49" s="5" t="s">
        <v>5</v>
      </c>
      <c r="K49" s="5" t="s">
        <v>5</v>
      </c>
    </row>
    <row r="50" spans="1:11" x14ac:dyDescent="0.2">
      <c r="A50" s="230" t="s">
        <v>8</v>
      </c>
      <c r="B50" s="7">
        <v>10000</v>
      </c>
      <c r="C50" s="2">
        <v>33.799999999999997</v>
      </c>
      <c r="D50" s="1">
        <f>(C50*Adjustment!$B$8)+C50</f>
        <v>33.5205504954642</v>
      </c>
      <c r="E50" s="1">
        <f>(D50*Adjustment!$B$17)+D50</f>
        <v>33.582701100193077</v>
      </c>
      <c r="F50" s="1">
        <f>(E50*Adjustment!$B$26)+E50</f>
        <v>33.516789108669485</v>
      </c>
      <c r="G50" s="1">
        <f>(F50*Adjustment!$B$35)+F50</f>
        <v>33.855682066931266</v>
      </c>
      <c r="H50" s="1">
        <f>(G50*Adjustment!$B$44)+G50</f>
        <v>33.784832603088347</v>
      </c>
      <c r="I50" s="1">
        <f>(H50*Adjustment!$B$53)+H50</f>
        <v>33.768926398456514</v>
      </c>
      <c r="J50" s="1">
        <f>(I50*Adjustment!$B$62)+I50</f>
        <v>34.821929061170067</v>
      </c>
      <c r="K50" s="1" t="e">
        <f>(J50*Adjustment!$B$71)+J50</f>
        <v>#DIV/0!</v>
      </c>
    </row>
    <row r="51" spans="1:11" x14ac:dyDescent="0.2">
      <c r="A51" s="230"/>
      <c r="B51" s="7">
        <v>25000</v>
      </c>
      <c r="C51" s="2">
        <v>32.299999999999997</v>
      </c>
      <c r="D51" s="1">
        <f>(C51*Adjustment!$B$8)+C51</f>
        <v>32.032952100695077</v>
      </c>
      <c r="E51" s="1">
        <f>(D51*Adjustment!$B$17)+D51</f>
        <v>32.092344542492199</v>
      </c>
      <c r="F51" s="1">
        <f>(E51*Adjustment!$B$26)+E51</f>
        <v>32.029357639349833</v>
      </c>
      <c r="G51" s="1">
        <f>(F51*Adjustment!$B$35)+F51</f>
        <v>32.353210969286387</v>
      </c>
      <c r="H51" s="1">
        <f>(G51*Adjustment!$B$44)+G51</f>
        <v>32.285505712418747</v>
      </c>
      <c r="I51" s="1">
        <f>(H51*Adjustment!$B$53)+H51</f>
        <v>32.270305404442169</v>
      </c>
      <c r="J51" s="1">
        <f>(I51*Adjustment!$B$62)+I51</f>
        <v>33.27657717975719</v>
      </c>
      <c r="K51" s="1" t="e">
        <f>(J51*Adjustment!$B$71)+J51</f>
        <v>#DIV/0!</v>
      </c>
    </row>
    <row r="52" spans="1:11" x14ac:dyDescent="0.2">
      <c r="A52" s="230"/>
      <c r="B52" s="7">
        <v>50000</v>
      </c>
      <c r="C52" s="2">
        <v>20.25</v>
      </c>
      <c r="D52" s="1">
        <f>(C52*Adjustment!$B$8)+C52</f>
        <v>20.082578329383139</v>
      </c>
      <c r="E52" s="1">
        <f>(D52*Adjustment!$B$17)+D52</f>
        <v>20.119813528961828</v>
      </c>
      <c r="F52" s="1">
        <f>(E52*Adjustment!$B$26)+E52</f>
        <v>20.080324835815297</v>
      </c>
      <c r="G52" s="1">
        <f>(F52*Adjustment!$B$35)+F52</f>
        <v>20.283359818205859</v>
      </c>
      <c r="H52" s="1">
        <f>(G52*Adjustment!$B$44)+G52</f>
        <v>20.240913024039614</v>
      </c>
      <c r="I52" s="1">
        <f>(H52*Adjustment!$B$53)+H52</f>
        <v>20.231383419193619</v>
      </c>
      <c r="J52" s="1">
        <f>(I52*Adjustment!$B$62)+I52</f>
        <v>20.86225039907378</v>
      </c>
      <c r="K52" s="1" t="e">
        <f>(J52*Adjustment!$B$71)+J52</f>
        <v>#DIV/0!</v>
      </c>
    </row>
    <row r="53" spans="1:11" x14ac:dyDescent="0.2">
      <c r="A53" s="230"/>
      <c r="B53" s="7">
        <v>100000</v>
      </c>
      <c r="C53" s="2">
        <v>17.399999999999999</v>
      </c>
      <c r="D53" s="1">
        <f>(C53*Adjustment!$B$8)+C53</f>
        <v>17.256141379321807</v>
      </c>
      <c r="E53" s="1">
        <f>(D53*Adjustment!$B$17)+D53</f>
        <v>17.288136069330164</v>
      </c>
      <c r="F53" s="1">
        <f>(E53*Adjustment!$B$26)+E53</f>
        <v>17.254205044107959</v>
      </c>
      <c r="G53" s="1">
        <f>(F53*Adjustment!$B$35)+F53</f>
        <v>17.428664732680591</v>
      </c>
      <c r="H53" s="1">
        <f>(G53*Adjustment!$B$44)+G53</f>
        <v>17.392191931767375</v>
      </c>
      <c r="I53" s="1">
        <f>(H53*Adjustment!$B$53)+H53</f>
        <v>17.384003530566371</v>
      </c>
      <c r="J53" s="1">
        <f>(I53*Adjustment!$B$62)+I53</f>
        <v>17.926081824389325</v>
      </c>
      <c r="K53" s="1" t="e">
        <f>(J53*Adjustment!$B$71)+J53</f>
        <v>#DIV/0!</v>
      </c>
    </row>
    <row r="54" spans="1:11" x14ac:dyDescent="0.2">
      <c r="A54" s="230"/>
      <c r="B54" s="7">
        <v>250000</v>
      </c>
      <c r="C54" s="2">
        <v>16.399999999999999</v>
      </c>
      <c r="D54" s="1">
        <f>(C54*Adjustment!$B$8)+C54</f>
        <v>16.264409116142392</v>
      </c>
      <c r="E54" s="1">
        <f>(D54*Adjustment!$B$17)+D54</f>
        <v>16.294565030862913</v>
      </c>
      <c r="F54" s="1">
        <f>(E54*Adjustment!$B$26)+E54</f>
        <v>16.262584064561523</v>
      </c>
      <c r="G54" s="1">
        <f>(F54*Adjustment!$B$35)+F54</f>
        <v>16.427017334250671</v>
      </c>
      <c r="H54" s="1">
        <f>(G54*Adjustment!$B$44)+G54</f>
        <v>16.392640671320972</v>
      </c>
      <c r="I54" s="1">
        <f>(H54*Adjustment!$B$53)+H54</f>
        <v>16.38492286789014</v>
      </c>
      <c r="J54" s="1">
        <f>(I54*Adjustment!$B$62)+I54</f>
        <v>16.895847236780739</v>
      </c>
      <c r="K54" s="1" t="e">
        <f>(J54*Adjustment!$B$71)+J54</f>
        <v>#DIV/0!</v>
      </c>
    </row>
    <row r="55" spans="1:11" ht="15" x14ac:dyDescent="0.2">
      <c r="A55" s="232" t="s">
        <v>51</v>
      </c>
      <c r="B55" s="232"/>
      <c r="C55" s="232"/>
      <c r="D55" s="20"/>
      <c r="E55" s="74"/>
      <c r="F55" s="85"/>
      <c r="G55" s="115"/>
      <c r="H55" s="124"/>
      <c r="I55" s="137"/>
      <c r="J55" s="148"/>
      <c r="K55" s="148"/>
    </row>
    <row r="56" spans="1:11" ht="28.15" customHeight="1" x14ac:dyDescent="0.2">
      <c r="A56" s="239" t="s">
        <v>44</v>
      </c>
      <c r="B56" s="240"/>
      <c r="C56" s="240"/>
      <c r="D56" s="25"/>
      <c r="E56" s="79"/>
      <c r="F56" s="90"/>
      <c r="G56" s="119"/>
      <c r="H56" s="126"/>
      <c r="I56" s="141"/>
      <c r="J56" s="152"/>
      <c r="K56" s="152"/>
    </row>
    <row r="57" spans="1:11" ht="75" hidden="1" customHeight="1" x14ac:dyDescent="0.25">
      <c r="A57" s="4" t="s">
        <v>3</v>
      </c>
      <c r="B57" s="4" t="s">
        <v>4</v>
      </c>
      <c r="C57" s="5" t="s">
        <v>5</v>
      </c>
      <c r="D57" s="5"/>
      <c r="E57" s="5"/>
      <c r="F57" s="5"/>
      <c r="G57" s="5"/>
      <c r="H57" s="5"/>
      <c r="I57" s="5"/>
      <c r="J57" s="5"/>
      <c r="K57" s="5"/>
    </row>
    <row r="58" spans="1:11" x14ac:dyDescent="0.2">
      <c r="A58" s="230" t="s">
        <v>21</v>
      </c>
      <c r="B58" s="7">
        <v>100000</v>
      </c>
      <c r="C58" s="2">
        <v>2</v>
      </c>
      <c r="D58" s="1">
        <f>(C58*Adjustment!$B$8)+C58</f>
        <v>1.9834645263588284</v>
      </c>
      <c r="E58" s="1">
        <f>(D58*Adjustment!$B$17)+D58</f>
        <v>1.9871420769345014</v>
      </c>
      <c r="F58" s="1">
        <f>(E58*Adjustment!$B$26)+E58</f>
        <v>1.9832419590928687</v>
      </c>
      <c r="G58" s="1">
        <f>(F58*Adjustment!$B$35)+F58</f>
        <v>2.003294796859838</v>
      </c>
      <c r="H58" s="1">
        <f>(G58*Adjustment!$B$44)+G58</f>
        <v>1.9991025208928015</v>
      </c>
      <c r="I58" s="1">
        <f>(H58*Adjustment!$B$53)+H58</f>
        <v>1.9981613253524562</v>
      </c>
      <c r="J58" s="1">
        <f>(I58*Adjustment!$B$62)+I58</f>
        <v>2.0604691752171633</v>
      </c>
      <c r="K58" s="1" t="e">
        <f>(J58*Adjustment!$B$71)+J58</f>
        <v>#DIV/0!</v>
      </c>
    </row>
    <row r="59" spans="1:11" x14ac:dyDescent="0.2">
      <c r="A59" s="230"/>
      <c r="B59" s="7">
        <v>500000</v>
      </c>
      <c r="C59" s="2">
        <v>2</v>
      </c>
      <c r="D59" s="1">
        <f>(C59*Adjustment!$B$8)+C59</f>
        <v>1.9834645263588284</v>
      </c>
      <c r="E59" s="1">
        <f>(D59*Adjustment!$B$17)+D59</f>
        <v>1.9871420769345014</v>
      </c>
      <c r="F59" s="1">
        <f>(E59*Adjustment!$B$26)+E59</f>
        <v>1.9832419590928687</v>
      </c>
      <c r="G59" s="1">
        <f>(F59*Adjustment!$B$35)+F59</f>
        <v>2.003294796859838</v>
      </c>
      <c r="H59" s="1">
        <f>(G59*Adjustment!$B$44)+G59</f>
        <v>1.9991025208928015</v>
      </c>
      <c r="I59" s="1">
        <f>(H59*Adjustment!$B$53)+H59</f>
        <v>1.9981613253524562</v>
      </c>
      <c r="J59" s="1">
        <f>(I59*Adjustment!$B$62)+I59</f>
        <v>2.0604691752171633</v>
      </c>
      <c r="K59" s="1" t="e">
        <f>(J59*Adjustment!$B$71)+J59</f>
        <v>#DIV/0!</v>
      </c>
    </row>
    <row r="60" spans="1:11" x14ac:dyDescent="0.2">
      <c r="A60" s="230" t="s">
        <v>22</v>
      </c>
      <c r="B60" s="7">
        <v>100000</v>
      </c>
      <c r="C60" s="2">
        <v>2</v>
      </c>
      <c r="D60" s="1">
        <f>(C60*Adjustment!$B$8)+C60</f>
        <v>1.9834645263588284</v>
      </c>
      <c r="E60" s="1">
        <f>(D60*Adjustment!$B$17)+D60</f>
        <v>1.9871420769345014</v>
      </c>
      <c r="F60" s="1">
        <f>(E60*Adjustment!$B$26)+E60</f>
        <v>1.9832419590928687</v>
      </c>
      <c r="G60" s="1">
        <f>(F60*Adjustment!$B$35)+F60</f>
        <v>2.003294796859838</v>
      </c>
      <c r="H60" s="1">
        <f>(G60*Adjustment!$B$44)+G60</f>
        <v>1.9991025208928015</v>
      </c>
      <c r="I60" s="1">
        <f>(H60*Adjustment!$B$53)+H60</f>
        <v>1.9981613253524562</v>
      </c>
      <c r="J60" s="1">
        <f>(I60*Adjustment!$B$62)+I60</f>
        <v>2.0604691752171633</v>
      </c>
      <c r="K60" s="1" t="e">
        <f>(J60*Adjustment!$B$71)+J60</f>
        <v>#DIV/0!</v>
      </c>
    </row>
    <row r="61" spans="1:11" x14ac:dyDescent="0.2">
      <c r="A61" s="230"/>
      <c r="B61" s="7">
        <v>500000</v>
      </c>
      <c r="C61" s="2">
        <v>2</v>
      </c>
      <c r="D61" s="1">
        <f>(C61*Adjustment!$B$8)+C61</f>
        <v>1.9834645263588284</v>
      </c>
      <c r="E61" s="1">
        <f>(D61*Adjustment!$B$17)+D61</f>
        <v>1.9871420769345014</v>
      </c>
      <c r="F61" s="1">
        <f>(E61*Adjustment!$B$26)+E61</f>
        <v>1.9832419590928687</v>
      </c>
      <c r="G61" s="1">
        <f>(F61*Adjustment!$B$35)+F61</f>
        <v>2.003294796859838</v>
      </c>
      <c r="H61" s="1">
        <f>(G61*Adjustment!$B$44)+G61</f>
        <v>1.9991025208928015</v>
      </c>
      <c r="I61" s="1">
        <f>(H61*Adjustment!$B$53)+H61</f>
        <v>1.9981613253524562</v>
      </c>
      <c r="J61" s="1">
        <f>(I61*Adjustment!$B$62)+I61</f>
        <v>2.0604691752171633</v>
      </c>
      <c r="K61" s="1" t="e">
        <f>(J61*Adjustment!$B$71)+J61</f>
        <v>#DIV/0!</v>
      </c>
    </row>
    <row r="62" spans="1:11" ht="15" x14ac:dyDescent="0.2">
      <c r="A62" s="232" t="s">
        <v>51</v>
      </c>
      <c r="B62" s="232"/>
      <c r="C62" s="232"/>
      <c r="D62" s="20"/>
      <c r="E62" s="74"/>
      <c r="F62" s="85"/>
      <c r="G62" s="115"/>
      <c r="H62" s="124"/>
      <c r="I62" s="137"/>
      <c r="J62" s="148"/>
      <c r="K62" s="148"/>
    </row>
    <row r="63" spans="1:11" x14ac:dyDescent="0.2">
      <c r="A63" s="238"/>
      <c r="B63" s="238"/>
      <c r="C63" s="238"/>
      <c r="D63" s="24"/>
      <c r="E63" s="78"/>
      <c r="F63" s="89"/>
      <c r="G63" s="118"/>
      <c r="H63" s="125"/>
      <c r="I63" s="140"/>
      <c r="J63" s="151"/>
      <c r="K63" s="151"/>
    </row>
    <row r="69" spans="1:1" x14ac:dyDescent="0.2">
      <c r="A69" s="11"/>
    </row>
    <row r="70" spans="1:1" x14ac:dyDescent="0.2">
      <c r="A70" s="11"/>
    </row>
  </sheetData>
  <mergeCells count="25">
    <mergeCell ref="A37:C37"/>
    <mergeCell ref="A40:A41"/>
    <mergeCell ref="A44:A47"/>
    <mergeCell ref="A62:C62"/>
    <mergeCell ref="A63:C63"/>
    <mergeCell ref="A56:C56"/>
    <mergeCell ref="A58:A59"/>
    <mergeCell ref="A60:A61"/>
    <mergeCell ref="A42:C42"/>
    <mergeCell ref="A48:C48"/>
    <mergeCell ref="A55:C55"/>
    <mergeCell ref="A50:A54"/>
    <mergeCell ref="A38:K38"/>
    <mergeCell ref="A1:C1"/>
    <mergeCell ref="A2:C2"/>
    <mergeCell ref="A23:C23"/>
    <mergeCell ref="A30:C30"/>
    <mergeCell ref="A4:C4"/>
    <mergeCell ref="A31:C31"/>
    <mergeCell ref="A25:A29"/>
    <mergeCell ref="A3:C3"/>
    <mergeCell ref="A14:C14"/>
    <mergeCell ref="A7:A13"/>
    <mergeCell ref="A16:A22"/>
    <mergeCell ref="A5:K5"/>
  </mergeCells>
  <dataValidations count="1">
    <dataValidation type="decimal" showInputMessage="1" showErrorMessage="1" sqref="C7:C13" xr:uid="{00000000-0002-0000-0100-000001000000}">
      <formula1>0</formula1>
      <formula2>1000000</formula2>
    </dataValidation>
  </dataValidations>
  <pageMargins left="0.7" right="0.7" top="0.75" bottom="0.75" header="0.3" footer="0.3"/>
  <pageSetup fitToHeight="0" orientation="landscape" r:id="rId1"/>
  <headerFooter>
    <oddFooter xml:space="preserve">&amp;L23272_Attachment 1
&amp;A&amp;R
</oddFooter>
  </headerFooter>
  <rowBreaks count="1" manualBreakCount="1">
    <brk id="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 tint="0.39997558519241921"/>
  </sheetPr>
  <dimension ref="A1:K36"/>
  <sheetViews>
    <sheetView showGridLines="0" zoomScale="80" zoomScaleNormal="80" workbookViewId="0">
      <pane ySplit="6" topLeftCell="A7" activePane="bottomLeft" state="frozen"/>
      <selection sqref="A1:B1"/>
      <selection pane="bottomLeft" activeCell="J29" sqref="J29"/>
    </sheetView>
  </sheetViews>
  <sheetFormatPr defaultColWidth="8.625" defaultRowHeight="14.25" x14ac:dyDescent="0.2"/>
  <cols>
    <col min="1" max="1" width="26.375" style="3" customWidth="1"/>
    <col min="2" max="2" width="16" style="3" customWidth="1"/>
    <col min="3" max="3" width="34.625" style="3" customWidth="1"/>
    <col min="4" max="4" width="30.25" style="3" customWidth="1"/>
    <col min="5" max="5" width="29.5" style="3" customWidth="1"/>
    <col min="6" max="7" width="28.125" style="3" customWidth="1"/>
    <col min="8" max="11" width="29.375" style="3" customWidth="1"/>
    <col min="12" max="16384" width="8.625" style="3"/>
  </cols>
  <sheetData>
    <row r="1" spans="1:11" ht="20.25" x14ac:dyDescent="0.2">
      <c r="A1" s="236" t="s">
        <v>0</v>
      </c>
      <c r="B1" s="236"/>
      <c r="C1" s="236"/>
      <c r="D1" s="22"/>
      <c r="E1" s="76"/>
      <c r="F1" s="87"/>
      <c r="G1" s="116"/>
      <c r="H1" s="127"/>
      <c r="I1" s="138"/>
      <c r="J1" s="149"/>
      <c r="K1" s="149"/>
    </row>
    <row r="2" spans="1:11" ht="60.75" x14ac:dyDescent="0.2">
      <c r="A2" s="236" t="s">
        <v>1</v>
      </c>
      <c r="B2" s="236"/>
      <c r="C2" s="236"/>
      <c r="D2" s="44" t="s">
        <v>74</v>
      </c>
      <c r="E2" s="44" t="s">
        <v>126</v>
      </c>
      <c r="F2" s="44" t="s">
        <v>125</v>
      </c>
      <c r="G2" s="44" t="s">
        <v>134</v>
      </c>
      <c r="H2" s="44" t="s">
        <v>135</v>
      </c>
      <c r="I2" s="44" t="s">
        <v>136</v>
      </c>
      <c r="J2" s="44" t="s">
        <v>148</v>
      </c>
      <c r="K2" s="44" t="s">
        <v>149</v>
      </c>
    </row>
    <row r="3" spans="1:11" ht="20.25" x14ac:dyDescent="0.2">
      <c r="A3" s="231"/>
      <c r="B3" s="231"/>
      <c r="C3" s="231"/>
      <c r="D3" s="19"/>
      <c r="E3" s="73"/>
      <c r="F3" s="84"/>
      <c r="G3" s="114"/>
      <c r="H3" s="130"/>
      <c r="I3" s="136"/>
      <c r="J3" s="147"/>
      <c r="K3" s="147"/>
    </row>
    <row r="4" spans="1:11" ht="29.1" customHeight="1" x14ac:dyDescent="0.2">
      <c r="A4" s="237" t="s">
        <v>46</v>
      </c>
      <c r="B4" s="237"/>
      <c r="C4" s="237"/>
      <c r="D4" s="23"/>
      <c r="E4" s="77"/>
      <c r="F4" s="88"/>
      <c r="G4" s="117"/>
      <c r="H4" s="128"/>
      <c r="I4" s="139"/>
      <c r="J4" s="150"/>
      <c r="K4" s="150"/>
    </row>
    <row r="5" spans="1:11" ht="17.100000000000001" customHeight="1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x14ac:dyDescent="0.2">
      <c r="A7" s="230" t="s">
        <v>7</v>
      </c>
      <c r="B7" s="7">
        <v>10000</v>
      </c>
      <c r="C7" s="2">
        <v>39.6</v>
      </c>
      <c r="D7" s="1">
        <f>(C7*Adjustment!$B$8)+C7</f>
        <v>39.272597621904808</v>
      </c>
      <c r="E7" s="1">
        <f>(D7*Adjustment!$B$17)+D7</f>
        <v>39.345413123303132</v>
      </c>
      <c r="F7" s="1">
        <f>(E7*Adjustment!$B$26)+E7</f>
        <v>39.268190790038801</v>
      </c>
      <c r="G7" s="1">
        <f>(F7*Adjustment!$B$35)+F7</f>
        <v>39.66523697782479</v>
      </c>
      <c r="H7" s="1">
        <f>(G7*Adjustment!$B$44)+G7</f>
        <v>39.582229913677466</v>
      </c>
      <c r="I7" s="1">
        <f>(H7*Adjustment!$B$53)+H7</f>
        <v>39.563594241978628</v>
      </c>
      <c r="J7" s="1">
        <f>(I7*Adjustment!$B$62)+I7</f>
        <v>40.797289669299829</v>
      </c>
      <c r="K7" s="1" t="e">
        <f>(J7*Adjustment!$B$71)+J7</f>
        <v>#DIV/0!</v>
      </c>
    </row>
    <row r="8" spans="1:11" x14ac:dyDescent="0.2">
      <c r="A8" s="230"/>
      <c r="B8" s="7">
        <v>25000</v>
      </c>
      <c r="C8" s="2">
        <v>36.65</v>
      </c>
      <c r="D8" s="1">
        <f>(C8*Adjustment!$B$8)+C8</f>
        <v>36.346987445525528</v>
      </c>
      <c r="E8" s="1">
        <f>(D8*Adjustment!$B$17)+D8</f>
        <v>36.41437855982474</v>
      </c>
      <c r="F8" s="1">
        <f>(E8*Adjustment!$B$26)+E8</f>
        <v>36.34290890037682</v>
      </c>
      <c r="G8" s="1">
        <f>(F8*Adjustment!$B$35)+F8</f>
        <v>36.71037715245653</v>
      </c>
      <c r="H8" s="1">
        <f>(G8*Adjustment!$B$44)+G8</f>
        <v>36.633553695360582</v>
      </c>
      <c r="I8" s="1">
        <f>(H8*Adjustment!$B$53)+H8</f>
        <v>36.616306287083752</v>
      </c>
      <c r="J8" s="1">
        <f>(I8*Adjustment!$B$62)+I8</f>
        <v>37.758097635854512</v>
      </c>
      <c r="K8" s="1" t="e">
        <f>(J8*Adjustment!$B$71)+J8</f>
        <v>#DIV/0!</v>
      </c>
    </row>
    <row r="9" spans="1:11" x14ac:dyDescent="0.2">
      <c r="A9" s="230"/>
      <c r="B9" s="7">
        <v>50000</v>
      </c>
      <c r="C9" s="2">
        <v>31.35</v>
      </c>
      <c r="D9" s="1">
        <f>(C9*Adjustment!$B$8)+C9</f>
        <v>31.090806450674638</v>
      </c>
      <c r="E9" s="1">
        <f>(D9*Adjustment!$B$17)+D9</f>
        <v>31.148452055948315</v>
      </c>
      <c r="F9" s="1">
        <f>(E9*Adjustment!$B$26)+E9</f>
        <v>31.087317708780724</v>
      </c>
      <c r="G9" s="1">
        <f>(F9*Adjustment!$B$35)+F9</f>
        <v>31.401645940777964</v>
      </c>
      <c r="H9" s="1">
        <f>(G9*Adjustment!$B$44)+G9</f>
        <v>31.335932014994668</v>
      </c>
      <c r="I9" s="1">
        <f>(H9*Adjustment!$B$53)+H9</f>
        <v>31.321178774899757</v>
      </c>
      <c r="J9" s="1">
        <f>(I9*Adjustment!$B$62)+I9</f>
        <v>32.297854321529044</v>
      </c>
      <c r="K9" s="1" t="e">
        <f>(J9*Adjustment!$B$71)+J9</f>
        <v>#DIV/0!</v>
      </c>
    </row>
    <row r="10" spans="1:11" x14ac:dyDescent="0.2">
      <c r="A10" s="230"/>
      <c r="B10" s="7">
        <v>100000</v>
      </c>
      <c r="C10" s="2">
        <v>23.55</v>
      </c>
      <c r="D10" s="1">
        <f>(C10*Adjustment!$B$8)+C10</f>
        <v>23.355294797875207</v>
      </c>
      <c r="E10" s="1">
        <f>(D10*Adjustment!$B$17)+D10</f>
        <v>23.398597955903757</v>
      </c>
      <c r="F10" s="1">
        <f>(E10*Adjustment!$B$26)+E10</f>
        <v>23.352674068318532</v>
      </c>
      <c r="G10" s="1">
        <f>(F10*Adjustment!$B$35)+F10</f>
        <v>23.588796233024592</v>
      </c>
      <c r="H10" s="1">
        <f>(G10*Adjustment!$B$44)+G10</f>
        <v>23.539432183512737</v>
      </c>
      <c r="I10" s="1">
        <f>(H10*Adjustment!$B$53)+H10</f>
        <v>23.52834960602517</v>
      </c>
      <c r="J10" s="1">
        <f>(I10*Adjustment!$B$62)+I10</f>
        <v>24.262024538182096</v>
      </c>
      <c r="K10" s="1" t="e">
        <f>(J10*Adjustment!$B$71)+J10</f>
        <v>#DIV/0!</v>
      </c>
    </row>
    <row r="11" spans="1:11" ht="15" x14ac:dyDescent="0.2">
      <c r="A11" s="232" t="s">
        <v>51</v>
      </c>
      <c r="B11" s="232"/>
      <c r="C11" s="232"/>
      <c r="D11" s="20"/>
      <c r="E11" s="74"/>
      <c r="F11" s="85"/>
      <c r="G11" s="115"/>
      <c r="H11" s="124"/>
      <c r="I11" s="137"/>
      <c r="J11" s="148"/>
      <c r="K11" s="148"/>
    </row>
    <row r="12" spans="1:11" ht="30" x14ac:dyDescent="0.25">
      <c r="A12" s="4" t="s">
        <v>3</v>
      </c>
      <c r="B12" s="4" t="s">
        <v>4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I12" s="5" t="s">
        <v>5</v>
      </c>
      <c r="J12" s="5" t="s">
        <v>5</v>
      </c>
      <c r="K12" s="5" t="s">
        <v>5</v>
      </c>
    </row>
    <row r="13" spans="1:11" x14ac:dyDescent="0.2">
      <c r="A13" s="230" t="s">
        <v>8</v>
      </c>
      <c r="B13" s="7">
        <v>10000</v>
      </c>
      <c r="C13" s="2">
        <v>41.5</v>
      </c>
      <c r="D13" s="1">
        <f>(C13*Adjustment!$B$8)+C13</f>
        <v>41.156888921945693</v>
      </c>
      <c r="E13" s="1">
        <f>(D13*Adjustment!$B$17)+D13</f>
        <v>41.233198096390907</v>
      </c>
      <c r="F13" s="1">
        <f>(E13*Adjustment!$B$26)+E13</f>
        <v>41.152270651177027</v>
      </c>
      <c r="G13" s="1">
        <f>(F13*Adjustment!$B$35)+F13</f>
        <v>41.568367034841636</v>
      </c>
      <c r="H13" s="1">
        <f>(G13*Adjustment!$B$44)+G13</f>
        <v>41.48137730852563</v>
      </c>
      <c r="I13" s="1">
        <f>(H13*Adjustment!$B$53)+H13</f>
        <v>41.461847501063467</v>
      </c>
      <c r="J13" s="1">
        <f>(I13*Adjustment!$B$62)+I13</f>
        <v>42.754735385756142</v>
      </c>
      <c r="K13" s="1" t="e">
        <f>(J13*Adjustment!$B$71)+J13</f>
        <v>#DIV/0!</v>
      </c>
    </row>
    <row r="14" spans="1:11" x14ac:dyDescent="0.2">
      <c r="A14" s="230"/>
      <c r="B14" s="7">
        <v>25000</v>
      </c>
      <c r="C14" s="2">
        <v>36.65</v>
      </c>
      <c r="D14" s="1">
        <f>(C14*Adjustment!$B$8)+C14</f>
        <v>36.346987445525528</v>
      </c>
      <c r="E14" s="1">
        <f>(D14*Adjustment!$B$17)+D14</f>
        <v>36.41437855982474</v>
      </c>
      <c r="F14" s="1">
        <f>(E14*Adjustment!$B$26)+E14</f>
        <v>36.34290890037682</v>
      </c>
      <c r="G14" s="1">
        <f>(F14*Adjustment!$B$35)+F14</f>
        <v>36.71037715245653</v>
      </c>
      <c r="H14" s="1">
        <f>(G14*Adjustment!$B$44)+G14</f>
        <v>36.633553695360582</v>
      </c>
      <c r="I14" s="1">
        <f>(H14*Adjustment!$B$53)+H14</f>
        <v>36.616306287083752</v>
      </c>
      <c r="J14" s="1">
        <f>(I14*Adjustment!$B$62)+I14</f>
        <v>37.758097635854512</v>
      </c>
      <c r="K14" s="1" t="e">
        <f>(J14*Adjustment!$B$71)+J14</f>
        <v>#DIV/0!</v>
      </c>
    </row>
    <row r="15" spans="1:11" x14ac:dyDescent="0.2">
      <c r="A15" s="230"/>
      <c r="B15" s="7">
        <v>50000</v>
      </c>
      <c r="C15" s="2">
        <v>31.85</v>
      </c>
      <c r="D15" s="1">
        <f>(C15*Adjustment!$B$8)+C15</f>
        <v>31.586672582264345</v>
      </c>
      <c r="E15" s="1">
        <f>(D15*Adjustment!$B$17)+D15</f>
        <v>31.645237575181941</v>
      </c>
      <c r="F15" s="1">
        <f>(E15*Adjustment!$B$26)+E15</f>
        <v>31.58312819855394</v>
      </c>
      <c r="G15" s="1">
        <f>(F15*Adjustment!$B$35)+F15</f>
        <v>31.902469639992923</v>
      </c>
      <c r="H15" s="1">
        <f>(G15*Adjustment!$B$44)+G15</f>
        <v>31.835707645217866</v>
      </c>
      <c r="I15" s="1">
        <f>(H15*Adjustment!$B$53)+H15</f>
        <v>31.820719106237867</v>
      </c>
      <c r="J15" s="1">
        <f>(I15*Adjustment!$B$62)+I15</f>
        <v>32.812971615333325</v>
      </c>
      <c r="K15" s="1" t="e">
        <f>(J15*Adjustment!$B$71)+J15</f>
        <v>#DIV/0!</v>
      </c>
    </row>
    <row r="16" spans="1:11" x14ac:dyDescent="0.2">
      <c r="A16" s="230"/>
      <c r="B16" s="7">
        <v>100000</v>
      </c>
      <c r="C16" s="2">
        <v>24.5</v>
      </c>
      <c r="D16" s="1">
        <f>(C16*Adjustment!$B$8)+C16</f>
        <v>24.297440447895649</v>
      </c>
      <c r="E16" s="1">
        <f>(D16*Adjustment!$B$17)+D16</f>
        <v>24.342490442447644</v>
      </c>
      <c r="F16" s="1">
        <f>(E16*Adjustment!$B$26)+E16</f>
        <v>24.294713998887644</v>
      </c>
      <c r="G16" s="1">
        <f>(F16*Adjustment!$B$35)+F16</f>
        <v>24.540361261533015</v>
      </c>
      <c r="H16" s="1">
        <f>(G16*Adjustment!$B$44)+G16</f>
        <v>24.489005880936816</v>
      </c>
      <c r="I16" s="1">
        <f>(H16*Adjustment!$B$53)+H16</f>
        <v>24.477476235567586</v>
      </c>
      <c r="J16" s="1">
        <f>(I16*Adjustment!$B$62)+I16</f>
        <v>25.240747396410249</v>
      </c>
      <c r="K16" s="1" t="e">
        <f>(J16*Adjustment!$B$71)+J16</f>
        <v>#DIV/0!</v>
      </c>
    </row>
    <row r="17" spans="1:11" x14ac:dyDescent="0.2">
      <c r="A17" s="230"/>
      <c r="B17" s="7">
        <v>250000</v>
      </c>
      <c r="C17" s="2">
        <v>19.3</v>
      </c>
      <c r="D17" s="1">
        <f>(C17*Adjustment!$B$8)+C17</f>
        <v>19.140432679362696</v>
      </c>
      <c r="E17" s="1">
        <f>(D17*Adjustment!$B$17)+D17</f>
        <v>19.17592104241794</v>
      </c>
      <c r="F17" s="1">
        <f>(E17*Adjustment!$B$26)+E17</f>
        <v>19.138284905246184</v>
      </c>
      <c r="G17" s="1">
        <f>(F17*Adjustment!$B$35)+F17</f>
        <v>19.331794789697437</v>
      </c>
      <c r="H17" s="1">
        <f>(G17*Adjustment!$B$44)+G17</f>
        <v>19.291339326615535</v>
      </c>
      <c r="I17" s="1">
        <f>(H17*Adjustment!$B$53)+H17</f>
        <v>19.282256789651203</v>
      </c>
      <c r="J17" s="1">
        <f>(I17*Adjustment!$B$62)+I17</f>
        <v>19.883527540845627</v>
      </c>
      <c r="K17" s="1" t="e">
        <f>(J17*Adjustment!$B$71)+J17</f>
        <v>#DIV/0!</v>
      </c>
    </row>
    <row r="18" spans="1:11" x14ac:dyDescent="0.2">
      <c r="A18" s="230"/>
      <c r="B18" s="7">
        <v>500000</v>
      </c>
      <c r="C18" s="2">
        <v>17.399999999999999</v>
      </c>
      <c r="D18" s="1">
        <f>(C18*Adjustment!$B$8)+C18</f>
        <v>17.256141379321807</v>
      </c>
      <c r="E18" s="1">
        <f>(D18*Adjustment!$B$17)+D18</f>
        <v>17.288136069330164</v>
      </c>
      <c r="F18" s="1">
        <f>(E18*Adjustment!$B$26)+E18</f>
        <v>17.254205044107959</v>
      </c>
      <c r="G18" s="1">
        <f>(F18*Adjustment!$B$35)+F18</f>
        <v>17.428664732680591</v>
      </c>
      <c r="H18" s="1">
        <f>(G18*Adjustment!$B$44)+G18</f>
        <v>17.392191931767375</v>
      </c>
      <c r="I18" s="1">
        <f>(H18*Adjustment!$B$53)+H18</f>
        <v>17.384003530566371</v>
      </c>
      <c r="J18" s="1">
        <f>(I18*Adjustment!$B$62)+I18</f>
        <v>17.926081824389325</v>
      </c>
      <c r="K18" s="1" t="e">
        <f>(J18*Adjustment!$B$71)+J18</f>
        <v>#DIV/0!</v>
      </c>
    </row>
    <row r="19" spans="1:11" x14ac:dyDescent="0.2">
      <c r="A19" s="230"/>
      <c r="B19" s="7">
        <v>1000000</v>
      </c>
      <c r="C19" s="2">
        <v>15.9</v>
      </c>
      <c r="D19" s="1">
        <f>(C19*Adjustment!$B$8)+C19</f>
        <v>15.768542984552687</v>
      </c>
      <c r="E19" s="1">
        <f>(D19*Adjustment!$B$17)+D19</f>
        <v>15.797779511629289</v>
      </c>
      <c r="F19" s="1">
        <f>(E19*Adjustment!$B$26)+E19</f>
        <v>15.766773574788308</v>
      </c>
      <c r="G19" s="1">
        <f>(F19*Adjustment!$B$35)+F19</f>
        <v>15.926193635035713</v>
      </c>
      <c r="H19" s="1">
        <f>(G19*Adjustment!$B$44)+G19</f>
        <v>15.892865041097773</v>
      </c>
      <c r="I19" s="1">
        <f>(H19*Adjustment!$B$53)+H19</f>
        <v>15.885382536552028</v>
      </c>
      <c r="J19" s="1">
        <f>(I19*Adjustment!$B$62)+I19</f>
        <v>16.380729942976448</v>
      </c>
      <c r="K19" s="1" t="e">
        <f>(J19*Adjustment!$B$71)+J19</f>
        <v>#DIV/0!</v>
      </c>
    </row>
    <row r="20" spans="1:11" ht="15" x14ac:dyDescent="0.2">
      <c r="A20" s="232" t="s">
        <v>51</v>
      </c>
      <c r="B20" s="232"/>
      <c r="C20" s="232"/>
      <c r="D20" s="20"/>
      <c r="E20" s="74"/>
      <c r="F20" s="85"/>
      <c r="G20" s="115"/>
      <c r="H20" s="124"/>
      <c r="I20" s="137"/>
      <c r="J20" s="148"/>
      <c r="K20" s="148"/>
    </row>
    <row r="21" spans="1:11" ht="15" x14ac:dyDescent="0.25">
      <c r="A21" s="229" t="s">
        <v>9</v>
      </c>
      <c r="B21" s="229"/>
      <c r="C21" s="229"/>
      <c r="D21" s="18"/>
      <c r="E21" s="72"/>
      <c r="F21" s="83"/>
      <c r="G21" s="113"/>
      <c r="H21" s="129"/>
      <c r="I21" s="135"/>
      <c r="J21" s="146"/>
      <c r="K21" s="146"/>
    </row>
    <row r="22" spans="1:11" ht="15" x14ac:dyDescent="0.2">
      <c r="A22" s="14" t="s">
        <v>10</v>
      </c>
      <c r="B22" s="15" t="s">
        <v>11</v>
      </c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5" t="s">
        <v>12</v>
      </c>
    </row>
    <row r="23" spans="1:11" ht="29.1" customHeight="1" x14ac:dyDescent="0.2">
      <c r="A23" s="8" t="s">
        <v>13</v>
      </c>
      <c r="B23" s="13" t="s">
        <v>14</v>
      </c>
      <c r="C23" s="1">
        <v>25</v>
      </c>
      <c r="D23" s="1">
        <f>(C23*Adjustment!$B$8)+C23</f>
        <v>24.793306579485357</v>
      </c>
      <c r="E23" s="1">
        <f>(D23*Adjustment!$B$17)+D23</f>
        <v>24.83927596168127</v>
      </c>
      <c r="F23" s="1">
        <f>(E23*Adjustment!$B$26)+E23</f>
        <v>24.790524488660861</v>
      </c>
      <c r="G23" s="1">
        <f>(F23*Adjustment!$B$35)+F23</f>
        <v>25.041184960747977</v>
      </c>
      <c r="H23" s="1">
        <f>(G23*Adjustment!$B$44)+G23</f>
        <v>24.98878151116002</v>
      </c>
      <c r="I23" s="1">
        <f>(H23*Adjustment!$B$53)+H23</f>
        <v>24.977016566905704</v>
      </c>
      <c r="J23" s="1">
        <f>(I23*Adjustment!$B$62)+I23</f>
        <v>25.755864690214544</v>
      </c>
      <c r="K23" s="1" t="e">
        <f>(J23*Adjustment!$B$71)+J23</f>
        <v>#DIV/0!</v>
      </c>
    </row>
    <row r="24" spans="1:11" ht="20.100000000000001" customHeight="1" x14ac:dyDescent="0.2">
      <c r="A24" s="8" t="s">
        <v>15</v>
      </c>
      <c r="B24" s="13" t="s">
        <v>16</v>
      </c>
      <c r="C24" s="1">
        <v>0.75</v>
      </c>
      <c r="D24" s="1">
        <f>(C24*Adjustment!$B$8)+C24</f>
        <v>0.74379919738456068</v>
      </c>
      <c r="E24" s="1">
        <f>(D24*Adjustment!$B$17)+D24</f>
        <v>0.74517827885043808</v>
      </c>
      <c r="F24" s="1">
        <f>(E24*Adjustment!$B$26)+E24</f>
        <v>0.74371573465982577</v>
      </c>
      <c r="G24" s="1">
        <f>(F24*Adjustment!$B$35)+F24</f>
        <v>0.75123554882243915</v>
      </c>
      <c r="H24" s="1">
        <f>(G24*Adjustment!$B$44)+G24</f>
        <v>0.74966344533480045</v>
      </c>
      <c r="I24" s="1">
        <f>(H24*Adjustment!$B$53)+H24</f>
        <v>0.74931049700717101</v>
      </c>
      <c r="J24" s="1">
        <f>(I24*Adjustment!$B$62)+I24</f>
        <v>0.77267594070643619</v>
      </c>
      <c r="K24" s="1" t="e">
        <f>(J24*Adjustment!$B$71)+J24</f>
        <v>#DIV/0!</v>
      </c>
    </row>
    <row r="25" spans="1:11" ht="28.5" x14ac:dyDescent="0.2">
      <c r="A25" s="8" t="s">
        <v>19</v>
      </c>
      <c r="B25" s="9" t="s">
        <v>18</v>
      </c>
      <c r="C25" s="1">
        <v>3</v>
      </c>
      <c r="D25" s="1">
        <f>(C25*Adjustment!$B$8)+C25</f>
        <v>2.9751967895382427</v>
      </c>
      <c r="E25" s="1">
        <f>(D25*Adjustment!$B$17)+D25</f>
        <v>2.9807131154017523</v>
      </c>
      <c r="F25" s="1">
        <f>(E25*Adjustment!$B$26)+E25</f>
        <v>2.9748629386393031</v>
      </c>
      <c r="G25" s="1">
        <f>(F25*Adjustment!$B$35)+F25</f>
        <v>3.0049421952897566</v>
      </c>
      <c r="H25" s="1">
        <f>(G25*Adjustment!$B$44)+G25</f>
        <v>2.9986537813392018</v>
      </c>
      <c r="I25" s="1">
        <f>(H25*Adjustment!$B$53)+H25</f>
        <v>2.997241988028684</v>
      </c>
      <c r="J25" s="1">
        <f>(I25*Adjustment!$B$62)+I25</f>
        <v>3.0907037628257448</v>
      </c>
      <c r="K25" s="1" t="e">
        <f>(J25*Adjustment!$B$71)+J25</f>
        <v>#DIV/0!</v>
      </c>
    </row>
    <row r="26" spans="1:11" ht="15" x14ac:dyDescent="0.2">
      <c r="A26" s="232" t="s">
        <v>51</v>
      </c>
      <c r="B26" s="232"/>
      <c r="C26" s="232"/>
      <c r="D26" s="20"/>
      <c r="E26" s="74"/>
      <c r="F26" s="85"/>
      <c r="G26" s="115"/>
      <c r="H26" s="124"/>
      <c r="I26" s="137"/>
      <c r="J26" s="148"/>
      <c r="K26" s="148"/>
    </row>
    <row r="27" spans="1:11" ht="18" x14ac:dyDescent="0.2">
      <c r="A27" s="234" t="s">
        <v>20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</row>
    <row r="28" spans="1:11" ht="30" x14ac:dyDescent="0.25">
      <c r="A28" s="4" t="s">
        <v>3</v>
      </c>
      <c r="B28" s="4" t="s">
        <v>4</v>
      </c>
      <c r="C28" s="5" t="s">
        <v>5</v>
      </c>
      <c r="D28" s="5" t="s">
        <v>5</v>
      </c>
      <c r="E28" s="5" t="s">
        <v>5</v>
      </c>
      <c r="F28" s="5" t="s">
        <v>5</v>
      </c>
      <c r="G28" s="5" t="s">
        <v>5</v>
      </c>
      <c r="H28" s="5" t="s">
        <v>5</v>
      </c>
      <c r="I28" s="5" t="s">
        <v>5</v>
      </c>
      <c r="J28" s="5" t="s">
        <v>5</v>
      </c>
      <c r="K28" s="5" t="s">
        <v>5</v>
      </c>
    </row>
    <row r="29" spans="1:11" x14ac:dyDescent="0.2">
      <c r="A29" s="230" t="s">
        <v>8</v>
      </c>
      <c r="B29" s="7">
        <v>10000</v>
      </c>
      <c r="C29" s="2">
        <v>35.700000000000003</v>
      </c>
      <c r="D29" s="1">
        <f>(C29*Adjustment!$B$8)+C29</f>
        <v>35.404841795505092</v>
      </c>
      <c r="E29" s="1">
        <f>(D29*Adjustment!$B$17)+D29</f>
        <v>35.47048607328086</v>
      </c>
      <c r="F29" s="1">
        <f>(E29*Adjustment!$B$26)+E29</f>
        <v>35.400868969807718</v>
      </c>
      <c r="G29" s="1">
        <f>(F29*Adjustment!$B$35)+F29</f>
        <v>35.758812123948118</v>
      </c>
      <c r="H29" s="1">
        <f>(G29*Adjustment!$B$44)+G29</f>
        <v>35.683979997936518</v>
      </c>
      <c r="I29" s="1">
        <f>(H29*Adjustment!$B$53)+H29</f>
        <v>35.667179657541354</v>
      </c>
      <c r="J29" s="1">
        <f>(I29*Adjustment!$B$62)+I29</f>
        <v>36.77937477762638</v>
      </c>
      <c r="K29" s="1" t="e">
        <f>(J29*Adjustment!$B$71)+J29</f>
        <v>#DIV/0!</v>
      </c>
    </row>
    <row r="30" spans="1:11" x14ac:dyDescent="0.2">
      <c r="A30" s="230"/>
      <c r="B30" s="7">
        <v>25000</v>
      </c>
      <c r="C30" s="2">
        <v>33.299999999999997</v>
      </c>
      <c r="D30" s="1">
        <f>(C30*Adjustment!$B$8)+C30</f>
        <v>33.024684363874492</v>
      </c>
      <c r="E30" s="1">
        <f>(D30*Adjustment!$B$17)+D30</f>
        <v>33.085915580959451</v>
      </c>
      <c r="F30" s="1">
        <f>(E30*Adjustment!$B$26)+E30</f>
        <v>33.020978618896265</v>
      </c>
      <c r="G30" s="1">
        <f>(F30*Adjustment!$B$35)+F30</f>
        <v>33.354858367716304</v>
      </c>
      <c r="H30" s="1">
        <f>(G30*Adjustment!$B$44)+G30</f>
        <v>33.285056972865142</v>
      </c>
      <c r="I30" s="1">
        <f>(H30*Adjustment!$B$53)+H30</f>
        <v>33.269386067118397</v>
      </c>
      <c r="J30" s="1">
        <f>(I30*Adjustment!$B$62)+I30</f>
        <v>34.306811767365772</v>
      </c>
      <c r="K30" s="1" t="e">
        <f>(J30*Adjustment!$B$71)+J30</f>
        <v>#DIV/0!</v>
      </c>
    </row>
    <row r="31" spans="1:11" x14ac:dyDescent="0.2">
      <c r="A31" s="230"/>
      <c r="B31" s="7">
        <v>50000</v>
      </c>
      <c r="C31" s="2">
        <v>21.25</v>
      </c>
      <c r="D31" s="1">
        <f>(C31*Adjustment!$B$8)+C31</f>
        <v>21.074310592562551</v>
      </c>
      <c r="E31" s="1">
        <f>(D31*Adjustment!$B$17)+D31</f>
        <v>21.113384567429076</v>
      </c>
      <c r="F31" s="1">
        <f>(E31*Adjustment!$B$26)+E31</f>
        <v>21.07194581536173</v>
      </c>
      <c r="G31" s="1">
        <f>(F31*Adjustment!$B$35)+F31</f>
        <v>21.285007216635776</v>
      </c>
      <c r="H31" s="1">
        <f>(G31*Adjustment!$B$44)+G31</f>
        <v>21.240464284486013</v>
      </c>
      <c r="I31" s="1">
        <f>(H31*Adjustment!$B$53)+H31</f>
        <v>21.230464081869844</v>
      </c>
      <c r="J31" s="1">
        <f>(I31*Adjustment!$B$62)+I31</f>
        <v>21.892484986682359</v>
      </c>
      <c r="K31" s="1" t="e">
        <f>(J31*Adjustment!$B$71)+J31</f>
        <v>#DIV/0!</v>
      </c>
    </row>
    <row r="32" spans="1:11" x14ac:dyDescent="0.2">
      <c r="A32" s="230"/>
      <c r="B32" s="7">
        <v>100000</v>
      </c>
      <c r="C32" s="2">
        <v>19.3</v>
      </c>
      <c r="D32" s="1">
        <f>(C32*Adjustment!$B$8)+C32</f>
        <v>19.140432679362696</v>
      </c>
      <c r="E32" s="1">
        <f>(D32*Adjustment!$B$17)+D32</f>
        <v>19.17592104241794</v>
      </c>
      <c r="F32" s="1">
        <f>(E32*Adjustment!$B$26)+E32</f>
        <v>19.138284905246184</v>
      </c>
      <c r="G32" s="1">
        <f>(F32*Adjustment!$B$35)+F32</f>
        <v>19.331794789697437</v>
      </c>
      <c r="H32" s="1">
        <f>(G32*Adjustment!$B$44)+G32</f>
        <v>19.291339326615535</v>
      </c>
      <c r="I32" s="1">
        <f>(H32*Adjustment!$B$53)+H32</f>
        <v>19.282256789651203</v>
      </c>
      <c r="J32" s="1">
        <f>(I32*Adjustment!$B$62)+I32</f>
        <v>19.883527540845627</v>
      </c>
      <c r="K32" s="1" t="e">
        <f>(J32*Adjustment!$B$71)+J32</f>
        <v>#DIV/0!</v>
      </c>
    </row>
    <row r="33" spans="1:11" x14ac:dyDescent="0.2">
      <c r="A33" s="230"/>
      <c r="B33" s="7">
        <v>250000</v>
      </c>
      <c r="C33" s="2">
        <v>18.8</v>
      </c>
      <c r="D33" s="1">
        <f>(C33*Adjustment!$B$8)+C33</f>
        <v>18.644566547772989</v>
      </c>
      <c r="E33" s="1">
        <f>(D33*Adjustment!$B$17)+D33</f>
        <v>18.679135523184318</v>
      </c>
      <c r="F33" s="1">
        <f>(E33*Adjustment!$B$26)+E33</f>
        <v>18.642474415472972</v>
      </c>
      <c r="G33" s="1">
        <f>(F33*Adjustment!$B$35)+F33</f>
        <v>18.830971090482482</v>
      </c>
      <c r="H33" s="1">
        <f>(G33*Adjustment!$B$44)+G33</f>
        <v>18.791563696392338</v>
      </c>
      <c r="I33" s="1">
        <f>(H33*Adjustment!$B$53)+H33</f>
        <v>18.782716458313093</v>
      </c>
      <c r="J33" s="1">
        <f>(I33*Adjustment!$B$62)+I33</f>
        <v>19.368410247041339</v>
      </c>
      <c r="K33" s="1" t="e">
        <f>(J33*Adjustment!$B$71)+J33</f>
        <v>#DIV/0!</v>
      </c>
    </row>
    <row r="34" spans="1:11" x14ac:dyDescent="0.2">
      <c r="A34" s="230"/>
      <c r="B34" s="7">
        <v>500000</v>
      </c>
      <c r="C34" s="2">
        <v>17.399999999999999</v>
      </c>
      <c r="D34" s="1">
        <f>(C34*Adjustment!$B$8)+C34</f>
        <v>17.256141379321807</v>
      </c>
      <c r="E34" s="1">
        <f>(D34*Adjustment!$B$17)+D34</f>
        <v>17.288136069330164</v>
      </c>
      <c r="F34" s="1">
        <f>(E34*Adjustment!$B$26)+E34</f>
        <v>17.254205044107959</v>
      </c>
      <c r="G34" s="1">
        <f>(F34*Adjustment!$B$35)+F34</f>
        <v>17.428664732680591</v>
      </c>
      <c r="H34" s="1">
        <f>(G34*Adjustment!$B$44)+G34</f>
        <v>17.392191931767375</v>
      </c>
      <c r="I34" s="1">
        <f>(H34*Adjustment!$B$53)+H34</f>
        <v>17.384003530566371</v>
      </c>
      <c r="J34" s="1">
        <f>(I34*Adjustment!$B$62)+I34</f>
        <v>17.926081824389325</v>
      </c>
      <c r="K34" s="1" t="e">
        <f>(J34*Adjustment!$B$71)+J34</f>
        <v>#DIV/0!</v>
      </c>
    </row>
    <row r="35" spans="1:11" x14ac:dyDescent="0.2">
      <c r="A35" s="230"/>
      <c r="B35" s="7">
        <v>1000000</v>
      </c>
      <c r="C35" s="2">
        <v>15.45</v>
      </c>
      <c r="D35" s="1">
        <f>(C35*Adjustment!$B$8)+C35</f>
        <v>15.322263466121949</v>
      </c>
      <c r="E35" s="1">
        <f>(D35*Adjustment!$B$17)+D35</f>
        <v>15.350672544319025</v>
      </c>
      <c r="F35" s="1">
        <f>(E35*Adjustment!$B$26)+E35</f>
        <v>15.320544133992412</v>
      </c>
      <c r="G35" s="1">
        <f>(F35*Adjustment!$B$35)+F35</f>
        <v>15.475452305742248</v>
      </c>
      <c r="H35" s="1">
        <f>(G35*Adjustment!$B$44)+G35</f>
        <v>15.44306697389689</v>
      </c>
      <c r="I35" s="1">
        <f>(H35*Adjustment!$B$53)+H35</f>
        <v>15.435796238347724</v>
      </c>
      <c r="J35" s="1">
        <f>(I35*Adjustment!$B$62)+I35</f>
        <v>15.917124378552586</v>
      </c>
      <c r="K35" s="1" t="e">
        <f>(J35*Adjustment!$B$71)+J35</f>
        <v>#DIV/0!</v>
      </c>
    </row>
    <row r="36" spans="1:11" ht="15" x14ac:dyDescent="0.2">
      <c r="A36" s="232" t="s">
        <v>51</v>
      </c>
      <c r="B36" s="232"/>
      <c r="C36" s="232"/>
      <c r="D36" s="20"/>
      <c r="E36" s="74"/>
      <c r="F36" s="85"/>
      <c r="G36" s="115"/>
      <c r="H36" s="124"/>
      <c r="I36" s="137"/>
      <c r="J36" s="148"/>
      <c r="K36" s="148"/>
    </row>
  </sheetData>
  <mergeCells count="14">
    <mergeCell ref="A26:C26"/>
    <mergeCell ref="A29:A35"/>
    <mergeCell ref="A36:C36"/>
    <mergeCell ref="A7:A10"/>
    <mergeCell ref="A11:C11"/>
    <mergeCell ref="A13:A19"/>
    <mergeCell ref="A20:C20"/>
    <mergeCell ref="A21:C21"/>
    <mergeCell ref="A27:K27"/>
    <mergeCell ref="A1:C1"/>
    <mergeCell ref="A2:C2"/>
    <mergeCell ref="A3:C3"/>
    <mergeCell ref="A4:C4"/>
    <mergeCell ref="A5:K5"/>
  </mergeCells>
  <pageMargins left="0.7" right="0.7" top="0.75" bottom="0.75" header="0.3" footer="0.3"/>
  <pageSetup fitToHeight="0" orientation="landscape" r:id="rId1"/>
  <headerFooter>
    <oddFooter xml:space="preserve">&amp;L23272_Attachment 1
&amp;A&amp;R
</oddFooter>
  </headerFooter>
  <rowBreaks count="1" manualBreakCount="1">
    <brk id="2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K58"/>
  <sheetViews>
    <sheetView showGridLines="0" zoomScale="80" zoomScaleNormal="80" workbookViewId="0">
      <pane ySplit="6" topLeftCell="A7" activePane="bottomLeft" state="frozen"/>
      <selection sqref="A1:B1"/>
      <selection pane="bottomLeft" activeCell="J34" sqref="J34"/>
    </sheetView>
  </sheetViews>
  <sheetFormatPr defaultColWidth="8.625" defaultRowHeight="14.25" x14ac:dyDescent="0.2"/>
  <cols>
    <col min="1" max="1" width="27.125" style="3" customWidth="1"/>
    <col min="2" max="2" width="15.375" style="3" customWidth="1"/>
    <col min="3" max="3" width="34.625" style="3" customWidth="1"/>
    <col min="4" max="4" width="30.125" style="3" customWidth="1"/>
    <col min="5" max="5" width="28.25" style="3" customWidth="1"/>
    <col min="6" max="11" width="28.5" style="3" customWidth="1"/>
    <col min="12" max="16384" width="8.625" style="3"/>
  </cols>
  <sheetData>
    <row r="1" spans="1:11" ht="20.25" x14ac:dyDescent="0.2">
      <c r="A1" s="236" t="s">
        <v>0</v>
      </c>
      <c r="B1" s="236"/>
      <c r="C1" s="236"/>
      <c r="D1" s="22"/>
      <c r="E1" s="76"/>
      <c r="F1" s="87"/>
      <c r="G1" s="116"/>
      <c r="H1" s="127"/>
      <c r="I1" s="138"/>
      <c r="J1" s="149"/>
      <c r="K1" s="149"/>
    </row>
    <row r="2" spans="1:11" ht="81" x14ac:dyDescent="0.2">
      <c r="A2" s="236" t="s">
        <v>1</v>
      </c>
      <c r="B2" s="236"/>
      <c r="C2" s="236"/>
      <c r="D2" s="44" t="s">
        <v>74</v>
      </c>
      <c r="E2" s="44" t="s">
        <v>126</v>
      </c>
      <c r="F2" s="44" t="s">
        <v>125</v>
      </c>
      <c r="G2" s="44" t="s">
        <v>134</v>
      </c>
      <c r="H2" s="44" t="s">
        <v>135</v>
      </c>
      <c r="I2" s="44" t="s">
        <v>136</v>
      </c>
      <c r="J2" s="44" t="s">
        <v>148</v>
      </c>
      <c r="K2" s="44" t="s">
        <v>149</v>
      </c>
    </row>
    <row r="3" spans="1:11" ht="7.35" customHeight="1" x14ac:dyDescent="0.2">
      <c r="A3" s="231"/>
      <c r="B3" s="231"/>
      <c r="C3" s="231"/>
      <c r="D3" s="19"/>
      <c r="E3" s="73"/>
      <c r="F3" s="84"/>
      <c r="G3" s="114"/>
      <c r="H3" s="130"/>
      <c r="I3" s="136"/>
      <c r="J3" s="147"/>
      <c r="K3" s="147"/>
    </row>
    <row r="4" spans="1:11" ht="18.600000000000001" customHeight="1" x14ac:dyDescent="0.2">
      <c r="A4" s="237" t="s">
        <v>47</v>
      </c>
      <c r="B4" s="237"/>
      <c r="C4" s="237"/>
      <c r="D4" s="23"/>
      <c r="E4" s="77"/>
      <c r="F4" s="88"/>
      <c r="G4" s="117"/>
      <c r="H4" s="128"/>
      <c r="I4" s="139"/>
      <c r="J4" s="150"/>
      <c r="K4" s="150"/>
    </row>
    <row r="5" spans="1:11" ht="21.75" customHeight="1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x14ac:dyDescent="0.2">
      <c r="A7" s="230" t="s">
        <v>7</v>
      </c>
      <c r="B7" s="7">
        <v>10000</v>
      </c>
      <c r="C7" s="2">
        <v>55.95</v>
      </c>
      <c r="D7" s="1">
        <f>(C7*Adjustment!$B$8)+C7</f>
        <v>55.487420124888231</v>
      </c>
      <c r="E7" s="1">
        <f>(D7*Adjustment!$B$17)+D7</f>
        <v>55.590299602242688</v>
      </c>
      <c r="F7" s="1">
        <f>(E7*Adjustment!$B$26)+E7</f>
        <v>55.481193805623015</v>
      </c>
      <c r="G7" s="1">
        <f>(F7*Adjustment!$B$35)+F7</f>
        <v>56.042171942153978</v>
      </c>
      <c r="H7" s="1">
        <f>(G7*Adjustment!$B$44)+G7</f>
        <v>55.924893021976132</v>
      </c>
      <c r="I7" s="1">
        <f>(H7*Adjustment!$B$53)+H7</f>
        <v>55.898563076734973</v>
      </c>
      <c r="J7" s="1">
        <f>(I7*Adjustment!$B$62)+I7</f>
        <v>57.641625176700153</v>
      </c>
      <c r="K7" s="1" t="e">
        <f>(J7*Adjustment!$B$71)+J7</f>
        <v>#DIV/0!</v>
      </c>
    </row>
    <row r="8" spans="1:11" x14ac:dyDescent="0.2">
      <c r="A8" s="230"/>
      <c r="B8" s="7">
        <v>25000</v>
      </c>
      <c r="C8" s="2">
        <v>39.549999999999997</v>
      </c>
      <c r="D8" s="1">
        <f>(C8*Adjustment!$B$8)+C8</f>
        <v>39.223011008745829</v>
      </c>
      <c r="E8" s="1">
        <f>(D8*Adjustment!$B$17)+D8</f>
        <v>39.295734571379761</v>
      </c>
      <c r="F8" s="1">
        <f>(E8*Adjustment!$B$26)+E8</f>
        <v>39.218609741061471</v>
      </c>
      <c r="G8" s="1">
        <f>(F8*Adjustment!$B$35)+F8</f>
        <v>39.615154607903285</v>
      </c>
      <c r="H8" s="1">
        <f>(G8*Adjustment!$B$44)+G8</f>
        <v>39.532252350655135</v>
      </c>
      <c r="I8" s="1">
        <f>(H8*Adjustment!$B$53)+H8</f>
        <v>39.513640208844805</v>
      </c>
      <c r="J8" s="1">
        <f>(I8*Adjustment!$B$62)+I8</f>
        <v>40.745777939919385</v>
      </c>
      <c r="K8" s="1" t="e">
        <f>(J8*Adjustment!$B$71)+J8</f>
        <v>#DIV/0!</v>
      </c>
    </row>
    <row r="9" spans="1:11" x14ac:dyDescent="0.2">
      <c r="A9" s="230"/>
      <c r="B9" s="7">
        <v>50000</v>
      </c>
      <c r="C9" s="2">
        <v>35.700000000000003</v>
      </c>
      <c r="D9" s="1">
        <f>(C9*Adjustment!$B$8)+C9</f>
        <v>35.404841795505092</v>
      </c>
      <c r="E9" s="1">
        <f>(D9*Adjustment!$B$17)+D9</f>
        <v>35.47048607328086</v>
      </c>
      <c r="F9" s="1">
        <f>(E9*Adjustment!$B$26)+E9</f>
        <v>35.400868969807718</v>
      </c>
      <c r="G9" s="1">
        <f>(F9*Adjustment!$B$35)+F9</f>
        <v>35.758812123948118</v>
      </c>
      <c r="H9" s="1">
        <f>(G9*Adjustment!$B$44)+G9</f>
        <v>35.683979997936518</v>
      </c>
      <c r="I9" s="1">
        <f>(H9*Adjustment!$B$53)+H9</f>
        <v>35.667179657541354</v>
      </c>
      <c r="J9" s="1">
        <f>(I9*Adjustment!$B$62)+I9</f>
        <v>36.77937477762638</v>
      </c>
      <c r="K9" s="1" t="e">
        <f>(J9*Adjustment!$B$71)+J9</f>
        <v>#DIV/0!</v>
      </c>
    </row>
    <row r="10" spans="1:11" x14ac:dyDescent="0.2">
      <c r="A10" s="230"/>
      <c r="B10" s="7">
        <v>100000</v>
      </c>
      <c r="C10" s="2">
        <v>24.15</v>
      </c>
      <c r="D10" s="1">
        <f>(C10*Adjustment!$B$8)+C10</f>
        <v>23.950334155782851</v>
      </c>
      <c r="E10" s="1">
        <f>(D10*Adjustment!$B$17)+D10</f>
        <v>23.994740578984104</v>
      </c>
      <c r="F10" s="1">
        <f>(E10*Adjustment!$B$26)+E10</f>
        <v>23.947646656046388</v>
      </c>
      <c r="G10" s="1">
        <f>(F10*Adjustment!$B$35)+F10</f>
        <v>24.189784672082538</v>
      </c>
      <c r="H10" s="1">
        <f>(G10*Adjustment!$B$44)+G10</f>
        <v>24.139162939780572</v>
      </c>
      <c r="I10" s="1">
        <f>(H10*Adjustment!$B$53)+H10</f>
        <v>24.127798003630904</v>
      </c>
      <c r="J10" s="1">
        <f>(I10*Adjustment!$B$62)+I10</f>
        <v>24.880165290747243</v>
      </c>
      <c r="K10" s="1" t="e">
        <f>(J10*Adjustment!$B$71)+J10</f>
        <v>#DIV/0!</v>
      </c>
    </row>
    <row r="11" spans="1:11" ht="15" x14ac:dyDescent="0.2">
      <c r="A11" s="232" t="s">
        <v>51</v>
      </c>
      <c r="B11" s="232"/>
      <c r="C11" s="232"/>
      <c r="D11" s="20"/>
      <c r="E11" s="74"/>
      <c r="F11" s="85"/>
      <c r="G11" s="115"/>
      <c r="H11" s="124"/>
      <c r="I11" s="137"/>
      <c r="J11" s="148"/>
      <c r="K11" s="148"/>
    </row>
    <row r="12" spans="1:11" ht="30" x14ac:dyDescent="0.25">
      <c r="A12" s="4" t="s">
        <v>3</v>
      </c>
      <c r="B12" s="4" t="s">
        <v>4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I12" s="5" t="s">
        <v>5</v>
      </c>
      <c r="J12" s="5" t="s">
        <v>5</v>
      </c>
      <c r="K12" s="5" t="s">
        <v>5</v>
      </c>
    </row>
    <row r="13" spans="1:11" x14ac:dyDescent="0.2">
      <c r="A13" s="230" t="s">
        <v>8</v>
      </c>
      <c r="B13" s="7">
        <v>10000</v>
      </c>
      <c r="C13" s="2">
        <v>43.45</v>
      </c>
      <c r="D13" s="1">
        <f>(C13*Adjustment!$B$8)+C13</f>
        <v>43.090766835145551</v>
      </c>
      <c r="E13" s="1">
        <f>(D13*Adjustment!$B$17)+D13</f>
        <v>43.170661621402047</v>
      </c>
      <c r="F13" s="1">
        <f>(E13*Adjustment!$B$26)+E13</f>
        <v>43.085931561292576</v>
      </c>
      <c r="G13" s="1">
        <f>(F13*Adjustment!$B$35)+F13</f>
        <v>43.521579461779979</v>
      </c>
      <c r="H13" s="1">
        <f>(G13*Adjustment!$B$44)+G13</f>
        <v>43.430502266396111</v>
      </c>
      <c r="I13" s="1">
        <f>(H13*Adjustment!$B$53)+H13</f>
        <v>43.410054793282107</v>
      </c>
      <c r="J13" s="1">
        <f>(I13*Adjustment!$B$62)+I13</f>
        <v>44.76369283159287</v>
      </c>
      <c r="K13" s="1" t="e">
        <f>(J13*Adjustment!$B$71)+J13</f>
        <v>#DIV/0!</v>
      </c>
    </row>
    <row r="14" spans="1:11" x14ac:dyDescent="0.2">
      <c r="A14" s="230"/>
      <c r="B14" s="7">
        <v>25000</v>
      </c>
      <c r="C14" s="2">
        <v>38.6</v>
      </c>
      <c r="D14" s="1">
        <f>(C14*Adjustment!$B$8)+C14</f>
        <v>38.280865358725393</v>
      </c>
      <c r="E14" s="1">
        <f>(D14*Adjustment!$B$17)+D14</f>
        <v>38.35184208483588</v>
      </c>
      <c r="F14" s="1">
        <f>(E14*Adjustment!$B$26)+E14</f>
        <v>38.276569810492369</v>
      </c>
      <c r="G14" s="1">
        <f>(F14*Adjustment!$B$35)+F14</f>
        <v>38.663589579394873</v>
      </c>
      <c r="H14" s="1">
        <f>(G14*Adjustment!$B$44)+G14</f>
        <v>38.582678653231071</v>
      </c>
      <c r="I14" s="1">
        <f>(H14*Adjustment!$B$53)+H14</f>
        <v>38.564513579302407</v>
      </c>
      <c r="J14" s="1">
        <f>(I14*Adjustment!$B$62)+I14</f>
        <v>39.767055081691254</v>
      </c>
      <c r="K14" s="1" t="e">
        <f>(J14*Adjustment!$B$71)+J14</f>
        <v>#DIV/0!</v>
      </c>
    </row>
    <row r="15" spans="1:11" x14ac:dyDescent="0.2">
      <c r="A15" s="230"/>
      <c r="B15" s="7">
        <v>50000</v>
      </c>
      <c r="C15" s="2">
        <v>32.799999999999997</v>
      </c>
      <c r="D15" s="1">
        <f>(C15*Adjustment!$B$8)+C15</f>
        <v>32.528818232284785</v>
      </c>
      <c r="E15" s="1">
        <f>(D15*Adjustment!$B$17)+D15</f>
        <v>32.589130061725825</v>
      </c>
      <c r="F15" s="1">
        <f>(E15*Adjustment!$B$26)+E15</f>
        <v>32.525168129123045</v>
      </c>
      <c r="G15" s="1">
        <f>(F15*Adjustment!$B$35)+F15</f>
        <v>32.854034668501342</v>
      </c>
      <c r="H15" s="1">
        <f>(G15*Adjustment!$B$44)+G15</f>
        <v>32.785281342641944</v>
      </c>
      <c r="I15" s="1">
        <f>(H15*Adjustment!$B$53)+H15</f>
        <v>32.769845735780279</v>
      </c>
      <c r="J15" s="1">
        <f>(I15*Adjustment!$B$62)+I15</f>
        <v>33.791694473561478</v>
      </c>
      <c r="K15" s="1" t="e">
        <f>(J15*Adjustment!$B$71)+J15</f>
        <v>#DIV/0!</v>
      </c>
    </row>
    <row r="16" spans="1:11" x14ac:dyDescent="0.2">
      <c r="A16" s="230"/>
      <c r="B16" s="7">
        <v>100000</v>
      </c>
      <c r="C16" s="2">
        <v>25.55</v>
      </c>
      <c r="D16" s="1">
        <f>(C16*Adjustment!$B$8)+C16</f>
        <v>25.338759324234033</v>
      </c>
      <c r="E16" s="1">
        <f>(D16*Adjustment!$B$17)+D16</f>
        <v>25.385740032838257</v>
      </c>
      <c r="F16" s="1">
        <f>(E16*Adjustment!$B$26)+E16</f>
        <v>25.3359160274114</v>
      </c>
      <c r="G16" s="1">
        <f>(F16*Adjustment!$B$35)+F16</f>
        <v>25.592091029884433</v>
      </c>
      <c r="H16" s="1">
        <f>(G16*Adjustment!$B$44)+G16</f>
        <v>25.538534704405542</v>
      </c>
      <c r="I16" s="1">
        <f>(H16*Adjustment!$B$53)+H16</f>
        <v>25.526510931377633</v>
      </c>
      <c r="J16" s="1">
        <f>(I16*Adjustment!$B$62)+I16</f>
        <v>26.322493713399268</v>
      </c>
      <c r="K16" s="1" t="e">
        <f>(J16*Adjustment!$B$71)+J16</f>
        <v>#DIV/0!</v>
      </c>
    </row>
    <row r="17" spans="1:11" x14ac:dyDescent="0.2">
      <c r="A17" s="230"/>
      <c r="B17" s="7">
        <v>250000</v>
      </c>
      <c r="C17" s="2">
        <v>19.8</v>
      </c>
      <c r="D17" s="1">
        <f>(C17*Adjustment!$B$8)+C17</f>
        <v>19.636298810952404</v>
      </c>
      <c r="E17" s="1">
        <f>(D17*Adjustment!$B$17)+D17</f>
        <v>19.672706561651566</v>
      </c>
      <c r="F17" s="1">
        <f>(E17*Adjustment!$B$26)+E17</f>
        <v>19.634095395019401</v>
      </c>
      <c r="G17" s="1">
        <f>(F17*Adjustment!$B$35)+F17</f>
        <v>19.832618488912395</v>
      </c>
      <c r="H17" s="1">
        <f>(G17*Adjustment!$B$44)+G17</f>
        <v>19.791114956838733</v>
      </c>
      <c r="I17" s="1">
        <f>(H17*Adjustment!$B$53)+H17</f>
        <v>19.781797120989314</v>
      </c>
      <c r="J17" s="1">
        <f>(I17*Adjustment!$B$62)+I17</f>
        <v>20.398644834649915</v>
      </c>
      <c r="K17" s="1" t="e">
        <f>(J17*Adjustment!$B$71)+J17</f>
        <v>#DIV/0!</v>
      </c>
    </row>
    <row r="18" spans="1:11" x14ac:dyDescent="0.2">
      <c r="A18" s="230"/>
      <c r="B18" s="7">
        <v>500000</v>
      </c>
      <c r="C18" s="2">
        <v>19</v>
      </c>
      <c r="D18" s="1">
        <f>(C18*Adjustment!$B$8)+C18</f>
        <v>18.842913000408871</v>
      </c>
      <c r="E18" s="1">
        <f>(D18*Adjustment!$B$17)+D18</f>
        <v>18.877849730877767</v>
      </c>
      <c r="F18" s="1">
        <f>(E18*Adjustment!$B$26)+E18</f>
        <v>18.840798611382255</v>
      </c>
      <c r="G18" s="1">
        <f>(F18*Adjustment!$B$35)+F18</f>
        <v>19.031300570168462</v>
      </c>
      <c r="H18" s="1">
        <f>(G18*Adjustment!$B$44)+G18</f>
        <v>18.991473948481616</v>
      </c>
      <c r="I18" s="1">
        <f>(H18*Adjustment!$B$53)+H18</f>
        <v>18.982532590848336</v>
      </c>
      <c r="J18" s="1">
        <f>(I18*Adjustment!$B$62)+I18</f>
        <v>19.574457164563054</v>
      </c>
      <c r="K18" s="1" t="e">
        <f>(J18*Adjustment!$B$71)+J18</f>
        <v>#DIV/0!</v>
      </c>
    </row>
    <row r="19" spans="1:11" x14ac:dyDescent="0.2">
      <c r="A19" s="230"/>
      <c r="B19" s="7">
        <v>1000000</v>
      </c>
      <c r="C19" s="2">
        <v>18.350000000000001</v>
      </c>
      <c r="D19" s="1">
        <f>(C19*Adjustment!$B$8)+C19</f>
        <v>18.198287029342254</v>
      </c>
      <c r="E19" s="1">
        <f>(D19*Adjustment!$B$17)+D19</f>
        <v>18.232028555874056</v>
      </c>
      <c r="F19" s="1">
        <f>(E19*Adjustment!$B$26)+E19</f>
        <v>18.196244974677075</v>
      </c>
      <c r="G19" s="1">
        <f>(F19*Adjustment!$B$35)+F19</f>
        <v>18.380229761189018</v>
      </c>
      <c r="H19" s="1">
        <f>(G19*Adjustment!$B$44)+G19</f>
        <v>18.341765629191457</v>
      </c>
      <c r="I19" s="1">
        <f>(H19*Adjustment!$B$53)+H19</f>
        <v>18.333130160108787</v>
      </c>
      <c r="J19" s="1">
        <f>(I19*Adjustment!$B$62)+I19</f>
        <v>18.904804682617474</v>
      </c>
      <c r="K19" s="1" t="e">
        <f>(J19*Adjustment!$B$71)+J19</f>
        <v>#DIV/0!</v>
      </c>
    </row>
    <row r="20" spans="1:11" ht="15" x14ac:dyDescent="0.2">
      <c r="A20" s="232" t="s">
        <v>51</v>
      </c>
      <c r="B20" s="232"/>
      <c r="C20" s="232"/>
      <c r="D20" s="20"/>
      <c r="E20" s="74"/>
      <c r="F20" s="85"/>
      <c r="G20" s="115"/>
      <c r="H20" s="124"/>
      <c r="I20" s="137"/>
      <c r="J20" s="148"/>
      <c r="K20" s="148"/>
    </row>
    <row r="21" spans="1:11" ht="30" x14ac:dyDescent="0.25">
      <c r="A21" s="4" t="s">
        <v>3</v>
      </c>
      <c r="B21" s="4" t="s">
        <v>4</v>
      </c>
      <c r="C21" s="5" t="s">
        <v>5</v>
      </c>
      <c r="D21" s="5" t="s">
        <v>5</v>
      </c>
      <c r="E21" s="5" t="s">
        <v>5</v>
      </c>
      <c r="F21" s="5" t="s">
        <v>5</v>
      </c>
      <c r="G21" s="5" t="s">
        <v>5</v>
      </c>
      <c r="H21" s="5" t="s">
        <v>5</v>
      </c>
      <c r="I21" s="5" t="s">
        <v>5</v>
      </c>
      <c r="J21" s="5" t="s">
        <v>5</v>
      </c>
      <c r="K21" s="5" t="s">
        <v>5</v>
      </c>
    </row>
    <row r="22" spans="1:11" x14ac:dyDescent="0.2">
      <c r="A22" s="230" t="s">
        <v>23</v>
      </c>
      <c r="B22" s="7">
        <v>10000</v>
      </c>
      <c r="C22" s="2">
        <v>130.30000000000001</v>
      </c>
      <c r="D22" s="1">
        <f>(C22*Adjustment!$B$8)+C22</f>
        <v>129.22271389227768</v>
      </c>
      <c r="E22" s="1">
        <f>(D22*Adjustment!$B$17)+D22</f>
        <v>129.46230631228278</v>
      </c>
      <c r="F22" s="1">
        <f>(E22*Adjustment!$B$26)+E22</f>
        <v>129.2082136349004</v>
      </c>
      <c r="G22" s="1">
        <f>(F22*Adjustment!$B$35)+F22</f>
        <v>130.51465601541844</v>
      </c>
      <c r="H22" s="1">
        <f>(G22*Adjustment!$B$44)+G22</f>
        <v>130.241529236166</v>
      </c>
      <c r="I22" s="1">
        <f>(H22*Adjustment!$B$53)+H22</f>
        <v>130.1802103467125</v>
      </c>
      <c r="J22" s="1">
        <f>(I22*Adjustment!$B$62)+I22</f>
        <v>134.23956676539817</v>
      </c>
      <c r="K22" s="1" t="e">
        <f>(J22*Adjustment!$B$71)+J22</f>
        <v>#DIV/0!</v>
      </c>
    </row>
    <row r="23" spans="1:11" x14ac:dyDescent="0.2">
      <c r="A23" s="230"/>
      <c r="B23" s="7">
        <v>25000</v>
      </c>
      <c r="C23" s="2">
        <v>84.9</v>
      </c>
      <c r="D23" s="1">
        <f>(C23*Adjustment!$B$8)+C23</f>
        <v>84.198069143932273</v>
      </c>
      <c r="E23" s="1">
        <f>(D23*Adjustment!$B$17)+D23</f>
        <v>84.354181165869591</v>
      </c>
      <c r="F23" s="1">
        <f>(E23*Adjustment!$B$26)+E23</f>
        <v>84.188621163492286</v>
      </c>
      <c r="G23" s="1">
        <f>(F23*Adjustment!$B$35)+F23</f>
        <v>85.039864126700124</v>
      </c>
      <c r="H23" s="1">
        <f>(G23*Adjustment!$B$44)+G23</f>
        <v>84.861902011899417</v>
      </c>
      <c r="I23" s="1">
        <f>(H23*Adjustment!$B$53)+H23</f>
        <v>84.821948261211759</v>
      </c>
      <c r="J23" s="1">
        <f>(I23*Adjustment!$B$62)+I23</f>
        <v>87.466916487968575</v>
      </c>
      <c r="K23" s="1" t="e">
        <f>(J23*Adjustment!$B$71)+J23</f>
        <v>#DIV/0!</v>
      </c>
    </row>
    <row r="24" spans="1:11" x14ac:dyDescent="0.2">
      <c r="A24" s="230"/>
      <c r="B24" s="7">
        <v>50000</v>
      </c>
      <c r="C24" s="2">
        <v>53.1</v>
      </c>
      <c r="D24" s="1">
        <f>(C24*Adjustment!$B$8)+C24</f>
        <v>52.660983174826896</v>
      </c>
      <c r="E24" s="1">
        <f>(D24*Adjustment!$B$17)+D24</f>
        <v>52.758622142611017</v>
      </c>
      <c r="F24" s="1">
        <f>(E24*Adjustment!$B$26)+E24</f>
        <v>52.655074013915666</v>
      </c>
      <c r="G24" s="1">
        <f>(F24*Adjustment!$B$35)+F24</f>
        <v>53.187476856628699</v>
      </c>
      <c r="H24" s="1">
        <f>(G24*Adjustment!$B$44)+G24</f>
        <v>53.076171929703882</v>
      </c>
      <c r="I24" s="1">
        <f>(H24*Adjustment!$B$53)+H24</f>
        <v>53.051183188107714</v>
      </c>
      <c r="J24" s="1">
        <f>(I24*Adjustment!$B$62)+I24</f>
        <v>54.705456602015687</v>
      </c>
      <c r="K24" s="1" t="e">
        <f>(J24*Adjustment!$B$71)+J24</f>
        <v>#DIV/0!</v>
      </c>
    </row>
    <row r="25" spans="1:11" x14ac:dyDescent="0.2">
      <c r="A25" s="230"/>
      <c r="B25" s="7">
        <v>100000</v>
      </c>
      <c r="C25" s="2">
        <v>28.95</v>
      </c>
      <c r="D25" s="1">
        <f>(C25*Adjustment!$B$8)+C25</f>
        <v>28.710649019044041</v>
      </c>
      <c r="E25" s="1">
        <f>(D25*Adjustment!$B$17)+D25</f>
        <v>28.76388156362691</v>
      </c>
      <c r="F25" s="1">
        <f>(E25*Adjustment!$B$26)+E25</f>
        <v>28.707427357869278</v>
      </c>
      <c r="G25" s="1">
        <f>(F25*Adjustment!$B$35)+F25</f>
        <v>28.997692184546157</v>
      </c>
      <c r="H25" s="1">
        <f>(G25*Adjustment!$B$44)+G25</f>
        <v>28.937008989923303</v>
      </c>
      <c r="I25" s="1">
        <f>(H25*Adjustment!$B$53)+H25</f>
        <v>28.923385184476807</v>
      </c>
      <c r="J25" s="1">
        <f>(I25*Adjustment!$B$62)+I25</f>
        <v>29.825291311268444</v>
      </c>
      <c r="K25" s="1" t="e">
        <f>(J25*Adjustment!$B$71)+J25</f>
        <v>#DIV/0!</v>
      </c>
    </row>
    <row r="26" spans="1:11" x14ac:dyDescent="0.2">
      <c r="A26" s="230"/>
      <c r="B26" s="7">
        <v>250000</v>
      </c>
      <c r="C26" s="2">
        <v>21.7</v>
      </c>
      <c r="D26" s="1">
        <f>(C26*Adjustment!$B$8)+C26</f>
        <v>21.52059011099329</v>
      </c>
      <c r="E26" s="1">
        <f>(D26*Adjustment!$B$17)+D26</f>
        <v>21.560491534739342</v>
      </c>
      <c r="F26" s="1">
        <f>(E26*Adjustment!$B$26)+E26</f>
        <v>21.518175256157626</v>
      </c>
      <c r="G26" s="1">
        <f>(F26*Adjustment!$B$35)+F26</f>
        <v>21.735748545929241</v>
      </c>
      <c r="H26" s="1">
        <f>(G26*Adjustment!$B$44)+G26</f>
        <v>21.690262351686894</v>
      </c>
      <c r="I26" s="1">
        <f>(H26*Adjustment!$B$53)+H26</f>
        <v>21.680050380074146</v>
      </c>
      <c r="J26" s="1">
        <f>(I26*Adjustment!$B$62)+I26</f>
        <v>22.356090551106217</v>
      </c>
      <c r="K26" s="1" t="e">
        <f>(J26*Adjustment!$B$71)+J26</f>
        <v>#DIV/0!</v>
      </c>
    </row>
    <row r="27" spans="1:11" x14ac:dyDescent="0.2">
      <c r="A27" s="230"/>
      <c r="B27" s="7">
        <v>500000</v>
      </c>
      <c r="C27" s="2">
        <v>20.95</v>
      </c>
      <c r="D27" s="1">
        <f>(C27*Adjustment!$B$8)+C27</f>
        <v>20.776790913608728</v>
      </c>
      <c r="E27" s="1">
        <f>(D27*Adjustment!$B$17)+D27</f>
        <v>20.815313255888903</v>
      </c>
      <c r="F27" s="1">
        <f>(E27*Adjustment!$B$26)+E27</f>
        <v>20.7744595214978</v>
      </c>
      <c r="G27" s="1">
        <f>(F27*Adjustment!$B$35)+F27</f>
        <v>20.984512997106801</v>
      </c>
      <c r="H27" s="1">
        <f>(G27*Adjustment!$B$44)+G27</f>
        <v>20.940598906352093</v>
      </c>
      <c r="I27" s="1">
        <f>(H27*Adjustment!$B$53)+H27</f>
        <v>20.930739883066977</v>
      </c>
      <c r="J27" s="1">
        <f>(I27*Adjustment!$B$62)+I27</f>
        <v>21.583414610399785</v>
      </c>
      <c r="K27" s="1" t="e">
        <f>(J27*Adjustment!$B$71)+J27</f>
        <v>#DIV/0!</v>
      </c>
    </row>
    <row r="28" spans="1:11" x14ac:dyDescent="0.2">
      <c r="A28" s="230"/>
      <c r="B28" s="7">
        <v>1000000</v>
      </c>
      <c r="C28" s="2">
        <v>19.3</v>
      </c>
      <c r="D28" s="1">
        <f>(C28*Adjustment!$B$8)+C28</f>
        <v>19.140432679362696</v>
      </c>
      <c r="E28" s="1">
        <f>(D28*Adjustment!$B$17)+D28</f>
        <v>19.17592104241794</v>
      </c>
      <c r="F28" s="1">
        <f>(E28*Adjustment!$B$26)+E28</f>
        <v>19.138284905246184</v>
      </c>
      <c r="G28" s="1">
        <f>(F28*Adjustment!$B$35)+F28</f>
        <v>19.331794789697437</v>
      </c>
      <c r="H28" s="1">
        <f>(G28*Adjustment!$B$44)+G28</f>
        <v>19.291339326615535</v>
      </c>
      <c r="I28" s="1">
        <f>(H28*Adjustment!$B$53)+H28</f>
        <v>19.282256789651203</v>
      </c>
      <c r="J28" s="1">
        <f>(I28*Adjustment!$B$62)+I28</f>
        <v>19.883527540845627</v>
      </c>
      <c r="K28" s="1" t="e">
        <f>(J28*Adjustment!$B$71)+J28</f>
        <v>#DIV/0!</v>
      </c>
    </row>
    <row r="29" spans="1:11" ht="15" x14ac:dyDescent="0.2">
      <c r="A29" s="232" t="s">
        <v>51</v>
      </c>
      <c r="B29" s="232"/>
      <c r="C29" s="232"/>
      <c r="D29" s="20"/>
      <c r="E29" s="74"/>
      <c r="F29" s="85"/>
      <c r="G29" s="115"/>
      <c r="H29" s="124"/>
      <c r="I29" s="137"/>
      <c r="J29" s="148"/>
      <c r="K29" s="148"/>
    </row>
    <row r="30" spans="1:11" ht="15" x14ac:dyDescent="0.25">
      <c r="A30" s="229" t="s">
        <v>9</v>
      </c>
      <c r="B30" s="229"/>
      <c r="C30" s="229"/>
      <c r="D30" s="18"/>
      <c r="E30" s="72"/>
      <c r="F30" s="83"/>
      <c r="G30" s="113"/>
      <c r="H30" s="129"/>
      <c r="I30" s="135"/>
      <c r="J30" s="146"/>
      <c r="K30" s="146"/>
    </row>
    <row r="31" spans="1:11" ht="15" x14ac:dyDescent="0.2">
      <c r="A31" s="14" t="s">
        <v>10</v>
      </c>
      <c r="B31" s="15" t="s">
        <v>11</v>
      </c>
      <c r="C31" s="15" t="s">
        <v>12</v>
      </c>
      <c r="D31" s="15" t="s">
        <v>12</v>
      </c>
      <c r="E31" s="15" t="s">
        <v>12</v>
      </c>
      <c r="F31" s="15" t="s">
        <v>12</v>
      </c>
      <c r="G31" s="15" t="s">
        <v>12</v>
      </c>
      <c r="H31" s="15" t="s">
        <v>12</v>
      </c>
      <c r="I31" s="15" t="s">
        <v>12</v>
      </c>
      <c r="J31" s="15" t="s">
        <v>12</v>
      </c>
      <c r="K31" s="15" t="s">
        <v>12</v>
      </c>
    </row>
    <row r="32" spans="1:11" ht="28.5" x14ac:dyDescent="0.2">
      <c r="A32" s="8" t="s">
        <v>13</v>
      </c>
      <c r="B32" s="13" t="s">
        <v>14</v>
      </c>
      <c r="C32" s="1">
        <v>25</v>
      </c>
      <c r="D32" s="1">
        <f>(C32*Adjustment!$B$8)+C32</f>
        <v>24.793306579485357</v>
      </c>
      <c r="E32" s="1">
        <f>(D32*Adjustment!$B$17)+D32</f>
        <v>24.83927596168127</v>
      </c>
      <c r="F32" s="1">
        <f>(E32*Adjustment!$B$26)+E32</f>
        <v>24.790524488660861</v>
      </c>
      <c r="G32" s="1">
        <f>(F32*Adjustment!$B$35)+F32</f>
        <v>25.041184960747977</v>
      </c>
      <c r="H32" s="1">
        <f>(G32*Adjustment!$B$44)+G32</f>
        <v>24.98878151116002</v>
      </c>
      <c r="I32" s="1">
        <f>(H32*Adjustment!$B$53)+H32</f>
        <v>24.977016566905704</v>
      </c>
      <c r="J32" s="1">
        <f>(I32*Adjustment!$B$62)+I32</f>
        <v>25.755864690214544</v>
      </c>
      <c r="K32" s="1" t="e">
        <f>(J32*Adjustment!$B$71)+J32</f>
        <v>#DIV/0!</v>
      </c>
    </row>
    <row r="33" spans="1:11" ht="20.100000000000001" customHeight="1" x14ac:dyDescent="0.2">
      <c r="A33" s="8" t="s">
        <v>15</v>
      </c>
      <c r="B33" s="13" t="s">
        <v>16</v>
      </c>
      <c r="C33" s="1">
        <v>0.75</v>
      </c>
      <c r="D33" s="1">
        <f>(C33*Adjustment!$B$8)+C33</f>
        <v>0.74379919738456068</v>
      </c>
      <c r="E33" s="1">
        <f>(D33*Adjustment!$B$17)+D33</f>
        <v>0.74517827885043808</v>
      </c>
      <c r="F33" s="1">
        <f>(E33*Adjustment!$B$26)+E33</f>
        <v>0.74371573465982577</v>
      </c>
      <c r="G33" s="1">
        <f>(F33*Adjustment!$B$35)+F33</f>
        <v>0.75123554882243915</v>
      </c>
      <c r="H33" s="1">
        <f>(G33*Adjustment!$B$44)+G33</f>
        <v>0.74966344533480045</v>
      </c>
      <c r="I33" s="1">
        <f>(H33*Adjustment!$B$53)+H33</f>
        <v>0.74931049700717101</v>
      </c>
      <c r="J33" s="1">
        <f>(I33*Adjustment!$B$62)+I33</f>
        <v>0.77267594070643619</v>
      </c>
      <c r="K33" s="1" t="e">
        <f>(J33*Adjustment!$B$71)+J33</f>
        <v>#DIV/0!</v>
      </c>
    </row>
    <row r="34" spans="1:11" ht="28.5" x14ac:dyDescent="0.2">
      <c r="A34" s="8" t="s">
        <v>19</v>
      </c>
      <c r="B34" s="9" t="s">
        <v>18</v>
      </c>
      <c r="C34" s="1">
        <v>0.75</v>
      </c>
      <c r="D34" s="1">
        <f>(C34*Adjustment!$B$8)+C34</f>
        <v>0.74379919738456068</v>
      </c>
      <c r="E34" s="1">
        <f>(D34*Adjustment!$B$17)+D34</f>
        <v>0.74517827885043808</v>
      </c>
      <c r="F34" s="1">
        <f>(E34*Adjustment!$B$26)+E34</f>
        <v>0.74371573465982577</v>
      </c>
      <c r="G34" s="1">
        <f>(F34*Adjustment!$B$35)+F34</f>
        <v>0.75123554882243915</v>
      </c>
      <c r="H34" s="1">
        <f>(G34*Adjustment!$B$44)+G34</f>
        <v>0.74966344533480045</v>
      </c>
      <c r="I34" s="1">
        <f>(H34*Adjustment!$B$53)+H34</f>
        <v>0.74931049700717101</v>
      </c>
      <c r="J34" s="1">
        <f>(I34*Adjustment!$B$62)+I34</f>
        <v>0.77267594070643619</v>
      </c>
      <c r="K34" s="1" t="e">
        <f>(J34*Adjustment!$B$71)+J34</f>
        <v>#DIV/0!</v>
      </c>
    </row>
    <row r="35" spans="1:11" ht="28.5" x14ac:dyDescent="0.2">
      <c r="A35" s="8" t="s">
        <v>24</v>
      </c>
      <c r="B35" s="9" t="s">
        <v>18</v>
      </c>
      <c r="C35" s="1">
        <v>0.8</v>
      </c>
      <c r="D35" s="1">
        <f>(C35*Adjustment!$B$8)+C35</f>
        <v>0.79338581054353141</v>
      </c>
      <c r="E35" s="1">
        <f>(D35*Adjustment!$B$17)+D35</f>
        <v>0.79485683077380065</v>
      </c>
      <c r="F35" s="1">
        <f>(E35*Adjustment!$B$26)+E35</f>
        <v>0.79329678363714762</v>
      </c>
      <c r="G35" s="1">
        <f>(F35*Adjustment!$B$35)+F35</f>
        <v>0.80131791874393532</v>
      </c>
      <c r="H35" s="1">
        <f>(G35*Adjustment!$B$44)+G35</f>
        <v>0.79964100835712071</v>
      </c>
      <c r="I35" s="1">
        <f>(H35*Adjustment!$B$53)+H35</f>
        <v>0.79926453014098264</v>
      </c>
      <c r="J35" s="1">
        <f>(I35*Adjustment!$B$62)+I35</f>
        <v>0.82418767008686555</v>
      </c>
      <c r="K35" s="1" t="e">
        <f>(J35*Adjustment!$B$71)+J35</f>
        <v>#DIV/0!</v>
      </c>
    </row>
    <row r="36" spans="1:11" ht="28.5" x14ac:dyDescent="0.2">
      <c r="A36" s="8" t="s">
        <v>25</v>
      </c>
      <c r="B36" s="9" t="s">
        <v>18</v>
      </c>
      <c r="C36" s="1">
        <v>2</v>
      </c>
      <c r="D36" s="1">
        <f>(C36*Adjustment!$B$8)+C36</f>
        <v>1.9834645263588284</v>
      </c>
      <c r="E36" s="1">
        <f>(D36*Adjustment!$B$17)+D36</f>
        <v>1.9871420769345014</v>
      </c>
      <c r="F36" s="1">
        <f>(E36*Adjustment!$B$26)+E36</f>
        <v>1.9832419590928687</v>
      </c>
      <c r="G36" s="1">
        <f>(F36*Adjustment!$B$35)+F36</f>
        <v>2.003294796859838</v>
      </c>
      <c r="H36" s="1">
        <f>(G36*Adjustment!$B$44)+G36</f>
        <v>1.9991025208928015</v>
      </c>
      <c r="I36" s="1">
        <f>(H36*Adjustment!$B$53)+H36</f>
        <v>1.9981613253524562</v>
      </c>
      <c r="J36" s="1">
        <f>(I36*Adjustment!$B$62)+I36</f>
        <v>2.0604691752171633</v>
      </c>
      <c r="K36" s="1" t="e">
        <f>(J36*Adjustment!$B$71)+J36</f>
        <v>#DIV/0!</v>
      </c>
    </row>
    <row r="37" spans="1:11" ht="18" customHeight="1" x14ac:dyDescent="0.2">
      <c r="A37" s="232" t="s">
        <v>51</v>
      </c>
      <c r="B37" s="232"/>
      <c r="C37" s="232"/>
      <c r="D37" s="20"/>
      <c r="E37" s="74"/>
      <c r="F37" s="85"/>
      <c r="G37" s="115"/>
      <c r="H37" s="124"/>
      <c r="I37" s="137"/>
      <c r="J37" s="148"/>
      <c r="K37" s="148"/>
    </row>
    <row r="38" spans="1:11" ht="21" customHeight="1" x14ac:dyDescent="0.2">
      <c r="A38" s="234" t="s">
        <v>20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</row>
    <row r="39" spans="1:11" ht="30" x14ac:dyDescent="0.25">
      <c r="A39" s="4" t="s">
        <v>3</v>
      </c>
      <c r="B39" s="4" t="s">
        <v>4</v>
      </c>
      <c r="C39" s="5" t="s">
        <v>5</v>
      </c>
      <c r="D39" s="5" t="s">
        <v>5</v>
      </c>
      <c r="E39" s="5" t="s">
        <v>5</v>
      </c>
      <c r="F39" s="5" t="s">
        <v>5</v>
      </c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</row>
    <row r="40" spans="1:11" x14ac:dyDescent="0.2">
      <c r="A40" s="230" t="s">
        <v>8</v>
      </c>
      <c r="B40" s="7">
        <v>10000</v>
      </c>
      <c r="C40" s="2">
        <v>35.200000000000003</v>
      </c>
      <c r="D40" s="1">
        <f>(C40*Adjustment!$B$8)+C40</f>
        <v>34.908975663915385</v>
      </c>
      <c r="E40" s="1">
        <f>(D40*Adjustment!$B$17)+D40</f>
        <v>34.973700554047234</v>
      </c>
      <c r="F40" s="1">
        <f>(E40*Adjustment!$B$26)+E40</f>
        <v>34.905058480034498</v>
      </c>
      <c r="G40" s="1">
        <f>(F40*Adjustment!$B$35)+F40</f>
        <v>35.257988424733156</v>
      </c>
      <c r="H40" s="1">
        <f>(G40*Adjustment!$B$44)+G40</f>
        <v>35.184204367713313</v>
      </c>
      <c r="I40" s="1">
        <f>(H40*Adjustment!$B$53)+H40</f>
        <v>35.167639326203236</v>
      </c>
      <c r="J40" s="1">
        <f>(I40*Adjustment!$B$62)+I40</f>
        <v>36.264257483822085</v>
      </c>
      <c r="K40" s="1" t="e">
        <f>(J40*Adjustment!$B$71)+J40</f>
        <v>#DIV/0!</v>
      </c>
    </row>
    <row r="41" spans="1:11" x14ac:dyDescent="0.2">
      <c r="A41" s="230"/>
      <c r="B41" s="7">
        <v>25000</v>
      </c>
      <c r="C41" s="2">
        <v>33.75</v>
      </c>
      <c r="D41" s="1">
        <f>(C41*Adjustment!$B$8)+C41</f>
        <v>33.470963882305227</v>
      </c>
      <c r="E41" s="1">
        <f>(D41*Adjustment!$B$17)+D41</f>
        <v>33.533022548269713</v>
      </c>
      <c r="F41" s="1">
        <f>(E41*Adjustment!$B$26)+E41</f>
        <v>33.467208059692162</v>
      </c>
      <c r="G41" s="1">
        <f>(F41*Adjustment!$B$35)+F41</f>
        <v>33.805599697009768</v>
      </c>
      <c r="H41" s="1">
        <f>(G41*Adjustment!$B$44)+G41</f>
        <v>33.73485504006603</v>
      </c>
      <c r="I41" s="1">
        <f>(H41*Adjustment!$B$53)+H41</f>
        <v>33.718972365322706</v>
      </c>
      <c r="J41" s="1">
        <f>(I41*Adjustment!$B$62)+I41</f>
        <v>34.770417331789638</v>
      </c>
      <c r="K41" s="1" t="e">
        <f>(J41*Adjustment!$B$71)+J41</f>
        <v>#DIV/0!</v>
      </c>
    </row>
    <row r="42" spans="1:11" x14ac:dyDescent="0.2">
      <c r="A42" s="230"/>
      <c r="B42" s="7">
        <v>50000</v>
      </c>
      <c r="C42" s="2">
        <v>23.15</v>
      </c>
      <c r="D42" s="1">
        <f>(C42*Adjustment!$B$8)+C42</f>
        <v>22.958601892603436</v>
      </c>
      <c r="E42" s="1">
        <f>(D42*Adjustment!$B$17)+D42</f>
        <v>23.001169540516852</v>
      </c>
      <c r="F42" s="1">
        <f>(E42*Adjustment!$B$26)+E42</f>
        <v>22.956025676499952</v>
      </c>
      <c r="G42" s="1">
        <f>(F42*Adjustment!$B$35)+F42</f>
        <v>23.188137273652618</v>
      </c>
      <c r="H42" s="1">
        <f>(G42*Adjustment!$B$44)+G42</f>
        <v>23.13961167933417</v>
      </c>
      <c r="I42" s="1">
        <f>(H42*Adjustment!$B$53)+H42</f>
        <v>23.128717340954672</v>
      </c>
      <c r="J42" s="1">
        <f>(I42*Adjustment!$B$62)+I42</f>
        <v>23.849930703138657</v>
      </c>
      <c r="K42" s="1" t="e">
        <f>(J42*Adjustment!$B$71)+J42</f>
        <v>#DIV/0!</v>
      </c>
    </row>
    <row r="43" spans="1:11" x14ac:dyDescent="0.2">
      <c r="A43" s="230"/>
      <c r="B43" s="7">
        <v>100000</v>
      </c>
      <c r="C43" s="2">
        <v>21.25</v>
      </c>
      <c r="D43" s="1">
        <f>(C43*Adjustment!$B$8)+C43</f>
        <v>21.074310592562551</v>
      </c>
      <c r="E43" s="1">
        <f>(D43*Adjustment!$B$17)+D43</f>
        <v>21.113384567429076</v>
      </c>
      <c r="F43" s="1">
        <f>(E43*Adjustment!$B$26)+E43</f>
        <v>21.07194581536173</v>
      </c>
      <c r="G43" s="1">
        <f>(F43*Adjustment!$B$35)+F43</f>
        <v>21.285007216635776</v>
      </c>
      <c r="H43" s="1">
        <f>(G43*Adjustment!$B$44)+G43</f>
        <v>21.240464284486013</v>
      </c>
      <c r="I43" s="1">
        <f>(H43*Adjustment!$B$53)+H43</f>
        <v>21.230464081869844</v>
      </c>
      <c r="J43" s="1">
        <f>(I43*Adjustment!$B$62)+I43</f>
        <v>21.892484986682359</v>
      </c>
      <c r="K43" s="1" t="e">
        <f>(J43*Adjustment!$B$71)+J43</f>
        <v>#DIV/0!</v>
      </c>
    </row>
    <row r="44" spans="1:11" x14ac:dyDescent="0.2">
      <c r="A44" s="230"/>
      <c r="B44" s="7">
        <v>250000</v>
      </c>
      <c r="C44" s="2">
        <v>19.3</v>
      </c>
      <c r="D44" s="1">
        <f>(C44*Adjustment!$B$8)+C44</f>
        <v>19.140432679362696</v>
      </c>
      <c r="E44" s="1">
        <f>(D44*Adjustment!$B$17)+D44</f>
        <v>19.17592104241794</v>
      </c>
      <c r="F44" s="1">
        <f>(E44*Adjustment!$B$26)+E44</f>
        <v>19.138284905246184</v>
      </c>
      <c r="G44" s="1">
        <f>(F44*Adjustment!$B$35)+F44</f>
        <v>19.331794789697437</v>
      </c>
      <c r="H44" s="1">
        <f>(G44*Adjustment!$B$44)+G44</f>
        <v>19.291339326615535</v>
      </c>
      <c r="I44" s="1">
        <f>(H44*Adjustment!$B$53)+H44</f>
        <v>19.282256789651203</v>
      </c>
      <c r="J44" s="1">
        <f>(I44*Adjustment!$B$62)+I44</f>
        <v>19.883527540845627</v>
      </c>
      <c r="K44" s="1" t="e">
        <f>(J44*Adjustment!$B$71)+J44</f>
        <v>#DIV/0!</v>
      </c>
    </row>
    <row r="45" spans="1:11" x14ac:dyDescent="0.2">
      <c r="A45" s="230"/>
      <c r="B45" s="7">
        <v>500000</v>
      </c>
      <c r="C45" s="2">
        <v>18.350000000000001</v>
      </c>
      <c r="D45" s="1">
        <f>(C45*Adjustment!$B$8)+C45</f>
        <v>18.198287029342254</v>
      </c>
      <c r="E45" s="1">
        <f>(D45*Adjustment!$B$17)+D45</f>
        <v>18.232028555874056</v>
      </c>
      <c r="F45" s="1">
        <f>(E45*Adjustment!$B$26)+E45</f>
        <v>18.196244974677075</v>
      </c>
      <c r="G45" s="1">
        <f>(F45*Adjustment!$B$35)+F45</f>
        <v>18.380229761189018</v>
      </c>
      <c r="H45" s="1">
        <f>(G45*Adjustment!$B$44)+G45</f>
        <v>18.341765629191457</v>
      </c>
      <c r="I45" s="1">
        <f>(H45*Adjustment!$B$53)+H45</f>
        <v>18.333130160108787</v>
      </c>
      <c r="J45" s="1">
        <f>(I45*Adjustment!$B$62)+I45</f>
        <v>18.904804682617474</v>
      </c>
      <c r="K45" s="1" t="e">
        <f>(J45*Adjustment!$B$71)+J45</f>
        <v>#DIV/0!</v>
      </c>
    </row>
    <row r="46" spans="1:11" x14ac:dyDescent="0.2">
      <c r="A46" s="230"/>
      <c r="B46" s="7">
        <v>1000000</v>
      </c>
      <c r="C46" s="2">
        <v>16.399999999999999</v>
      </c>
      <c r="D46" s="1">
        <f>(C46*Adjustment!$B$8)+C46</f>
        <v>16.264409116142392</v>
      </c>
      <c r="E46" s="1">
        <f>(D46*Adjustment!$B$17)+D46</f>
        <v>16.294565030862913</v>
      </c>
      <c r="F46" s="1">
        <f>(E46*Adjustment!$B$26)+E46</f>
        <v>16.262584064561523</v>
      </c>
      <c r="G46" s="1">
        <f>(F46*Adjustment!$B$35)+F46</f>
        <v>16.427017334250671</v>
      </c>
      <c r="H46" s="1">
        <f>(G46*Adjustment!$B$44)+G46</f>
        <v>16.392640671320972</v>
      </c>
      <c r="I46" s="1">
        <f>(H46*Adjustment!$B$53)+H46</f>
        <v>16.38492286789014</v>
      </c>
      <c r="J46" s="1">
        <f>(I46*Adjustment!$B$62)+I46</f>
        <v>16.895847236780739</v>
      </c>
      <c r="K46" s="1" t="e">
        <f>(J46*Adjustment!$B$71)+J46</f>
        <v>#DIV/0!</v>
      </c>
    </row>
    <row r="47" spans="1:11" ht="15" x14ac:dyDescent="0.2">
      <c r="A47" s="232" t="s">
        <v>51</v>
      </c>
      <c r="B47" s="232"/>
      <c r="C47" s="232"/>
      <c r="D47" s="20"/>
      <c r="E47" s="74"/>
      <c r="F47" s="85"/>
      <c r="G47" s="115"/>
      <c r="H47" s="124"/>
      <c r="I47" s="137"/>
      <c r="J47" s="148"/>
      <c r="K47" s="148"/>
    </row>
    <row r="48" spans="1:11" ht="29.45" customHeight="1" x14ac:dyDescent="0.2">
      <c r="A48" s="239" t="s">
        <v>44</v>
      </c>
      <c r="B48" s="240"/>
      <c r="C48" s="240"/>
      <c r="D48" s="25"/>
      <c r="E48" s="79"/>
      <c r="F48" s="90"/>
      <c r="G48" s="119"/>
      <c r="H48" s="126"/>
      <c r="I48" s="141"/>
      <c r="J48" s="152"/>
      <c r="K48" s="152"/>
    </row>
    <row r="49" spans="1:11" ht="30" x14ac:dyDescent="0.25">
      <c r="A49" s="4" t="s">
        <v>3</v>
      </c>
      <c r="B49" s="4" t="s">
        <v>4</v>
      </c>
      <c r="C49" s="5" t="s">
        <v>5</v>
      </c>
      <c r="D49" s="5" t="s">
        <v>5</v>
      </c>
      <c r="E49" s="5" t="s">
        <v>5</v>
      </c>
      <c r="F49" s="5" t="s">
        <v>5</v>
      </c>
      <c r="G49" s="5" t="s">
        <v>5</v>
      </c>
      <c r="H49" s="5" t="s">
        <v>5</v>
      </c>
      <c r="I49" s="5" t="s">
        <v>5</v>
      </c>
      <c r="J49" s="5" t="s">
        <v>5</v>
      </c>
      <c r="K49" s="5" t="s">
        <v>5</v>
      </c>
    </row>
    <row r="50" spans="1:11" x14ac:dyDescent="0.2">
      <c r="A50" s="230" t="s">
        <v>21</v>
      </c>
      <c r="B50" s="7">
        <v>100000</v>
      </c>
      <c r="C50" s="2">
        <v>2</v>
      </c>
      <c r="D50" s="1">
        <f>(C50*Adjustment!$B$8)+C50</f>
        <v>1.9834645263588284</v>
      </c>
      <c r="E50" s="1">
        <f>(D50*Adjustment!$B$17)+D50</f>
        <v>1.9871420769345014</v>
      </c>
      <c r="F50" s="1">
        <f>(E50*Adjustment!$B$26)+E50</f>
        <v>1.9832419590928687</v>
      </c>
      <c r="G50" s="1">
        <f>(F50*Adjustment!$B$35)+F50</f>
        <v>2.003294796859838</v>
      </c>
      <c r="H50" s="1">
        <f>(G50*Adjustment!$B$44)+G50</f>
        <v>1.9991025208928015</v>
      </c>
      <c r="I50" s="1">
        <f>(H50*Adjustment!$B$53)+H50</f>
        <v>1.9981613253524562</v>
      </c>
      <c r="J50" s="1">
        <f>(I50*Adjustment!$B$62)+I50</f>
        <v>2.0604691752171633</v>
      </c>
      <c r="K50" s="1" t="e">
        <f>(J50*Adjustment!$B$71)+J50</f>
        <v>#DIV/0!</v>
      </c>
    </row>
    <row r="51" spans="1:11" x14ac:dyDescent="0.2">
      <c r="A51" s="230"/>
      <c r="B51" s="7">
        <v>500000</v>
      </c>
      <c r="C51" s="2">
        <v>2</v>
      </c>
      <c r="D51" s="1">
        <f>(C51*Adjustment!$B$8)+C51</f>
        <v>1.9834645263588284</v>
      </c>
      <c r="E51" s="1">
        <f>(D51*Adjustment!$B$17)+D51</f>
        <v>1.9871420769345014</v>
      </c>
      <c r="F51" s="1">
        <f>(E51*Adjustment!$B$26)+E51</f>
        <v>1.9832419590928687</v>
      </c>
      <c r="G51" s="1">
        <f>(F51*Adjustment!$B$35)+F51</f>
        <v>2.003294796859838</v>
      </c>
      <c r="H51" s="1">
        <f>(G51*Adjustment!$B$44)+G51</f>
        <v>1.9991025208928015</v>
      </c>
      <c r="I51" s="1">
        <f>(H51*Adjustment!$B$53)+H51</f>
        <v>1.9981613253524562</v>
      </c>
      <c r="J51" s="1">
        <f>(I51*Adjustment!$B$62)+I51</f>
        <v>2.0604691752171633</v>
      </c>
      <c r="K51" s="1" t="e">
        <f>(J51*Adjustment!$B$71)+J51</f>
        <v>#DIV/0!</v>
      </c>
    </row>
    <row r="52" spans="1:11" x14ac:dyDescent="0.2">
      <c r="A52" s="230" t="s">
        <v>22</v>
      </c>
      <c r="B52" s="7">
        <v>100000</v>
      </c>
      <c r="C52" s="2">
        <v>2</v>
      </c>
      <c r="D52" s="1">
        <f>(C52*Adjustment!$B$8)+C52</f>
        <v>1.9834645263588284</v>
      </c>
      <c r="E52" s="1">
        <f>(D52*Adjustment!$B$17)+D52</f>
        <v>1.9871420769345014</v>
      </c>
      <c r="F52" s="1">
        <f>(E52*Adjustment!$B$26)+E52</f>
        <v>1.9832419590928687</v>
      </c>
      <c r="G52" s="1">
        <f>(F52*Adjustment!$B$35)+F52</f>
        <v>2.003294796859838</v>
      </c>
      <c r="H52" s="1">
        <f>(G52*Adjustment!$B$44)+G52</f>
        <v>1.9991025208928015</v>
      </c>
      <c r="I52" s="1">
        <f>(H52*Adjustment!$B$53)+H52</f>
        <v>1.9981613253524562</v>
      </c>
      <c r="J52" s="1">
        <f>(I52*Adjustment!$B$62)+I52</f>
        <v>2.0604691752171633</v>
      </c>
      <c r="K52" s="1" t="e">
        <f>(J52*Adjustment!$B$71)+J52</f>
        <v>#DIV/0!</v>
      </c>
    </row>
    <row r="53" spans="1:11" x14ac:dyDescent="0.2">
      <c r="A53" s="230"/>
      <c r="B53" s="7">
        <v>500000</v>
      </c>
      <c r="C53" s="2">
        <v>2</v>
      </c>
      <c r="D53" s="1">
        <f>(C53*Adjustment!$B$8)+C53</f>
        <v>1.9834645263588284</v>
      </c>
      <c r="E53" s="1">
        <f>(D53*Adjustment!$B$17)+D53</f>
        <v>1.9871420769345014</v>
      </c>
      <c r="F53" s="1">
        <f>(E53*Adjustment!$B$26)+E53</f>
        <v>1.9832419590928687</v>
      </c>
      <c r="G53" s="1">
        <f>(F53*Adjustment!$B$35)+F53</f>
        <v>2.003294796859838</v>
      </c>
      <c r="H53" s="1">
        <f>(G53*Adjustment!$B$44)+G53</f>
        <v>1.9991025208928015</v>
      </c>
      <c r="I53" s="1">
        <f>(H53*Adjustment!$B$53)+H53</f>
        <v>1.9981613253524562</v>
      </c>
      <c r="J53" s="1">
        <f>(I53*Adjustment!$B$62)+I53</f>
        <v>2.0604691752171633</v>
      </c>
      <c r="K53" s="1" t="e">
        <f>(J53*Adjustment!$B$71)+J53</f>
        <v>#DIV/0!</v>
      </c>
    </row>
    <row r="54" spans="1:11" ht="15" x14ac:dyDescent="0.2">
      <c r="A54" s="232" t="s">
        <v>51</v>
      </c>
      <c r="B54" s="232"/>
      <c r="C54" s="232"/>
      <c r="D54" s="20"/>
      <c r="E54" s="74"/>
      <c r="F54" s="85"/>
      <c r="G54" s="115"/>
      <c r="H54" s="124"/>
      <c r="I54" s="137"/>
      <c r="J54" s="148"/>
      <c r="K54" s="148"/>
    </row>
    <row r="55" spans="1:11" ht="15" x14ac:dyDescent="0.2">
      <c r="A55" s="242" t="s">
        <v>26</v>
      </c>
      <c r="B55" s="242"/>
      <c r="C55" s="242"/>
      <c r="D55" s="21"/>
      <c r="E55" s="75"/>
      <c r="F55" s="86"/>
      <c r="G55" s="121"/>
      <c r="H55" s="132"/>
      <c r="I55" s="143"/>
      <c r="J55" s="154"/>
      <c r="K55" s="154"/>
    </row>
    <row r="56" spans="1:11" x14ac:dyDescent="0.2">
      <c r="A56" s="13" t="s">
        <v>27</v>
      </c>
      <c r="B56" s="7" t="s">
        <v>51</v>
      </c>
      <c r="C56" s="2">
        <v>1</v>
      </c>
      <c r="D56" s="1">
        <f>(C56*Adjustment!$B$8)+C56</f>
        <v>0.99173226317941421</v>
      </c>
      <c r="E56" s="1">
        <f>(D56*Adjustment!$B$17)+D56</f>
        <v>0.9935710384672507</v>
      </c>
      <c r="F56" s="1">
        <f>(E56*Adjustment!$B$26)+E56</f>
        <v>0.99162097954643436</v>
      </c>
      <c r="G56" s="1">
        <f>(F56*Adjustment!$B$35)+F56</f>
        <v>1.001647398429919</v>
      </c>
      <c r="H56" s="1">
        <f>(G56*Adjustment!$B$44)+G56</f>
        <v>0.99955126044640075</v>
      </c>
      <c r="I56" s="1">
        <f>(H56*Adjustment!$B$53)+H56</f>
        <v>0.99908066267622808</v>
      </c>
      <c r="J56" s="1">
        <f>(I56*Adjustment!$B$62)+I56</f>
        <v>1.0302345876085817</v>
      </c>
      <c r="K56" s="1" t="e">
        <f>(J56*Adjustment!$B$71)+J56</f>
        <v>#DIV/0!</v>
      </c>
    </row>
    <row r="57" spans="1:11" ht="15" x14ac:dyDescent="0.2">
      <c r="A57" s="232" t="s">
        <v>51</v>
      </c>
      <c r="B57" s="232"/>
      <c r="C57" s="232"/>
      <c r="D57" s="20"/>
      <c r="E57" s="74"/>
      <c r="F57" s="85"/>
      <c r="G57" s="115"/>
      <c r="H57" s="124"/>
      <c r="I57" s="137"/>
      <c r="J57" s="148"/>
      <c r="K57" s="148"/>
    </row>
    <row r="58" spans="1:11" x14ac:dyDescent="0.2">
      <c r="A58" s="241"/>
      <c r="B58" s="241"/>
      <c r="C58" s="241"/>
      <c r="D58" s="26"/>
      <c r="E58" s="80"/>
      <c r="F58" s="91"/>
      <c r="G58" s="120"/>
      <c r="H58" s="131"/>
      <c r="I58" s="142"/>
      <c r="J58" s="153"/>
      <c r="K58" s="153"/>
    </row>
  </sheetData>
  <mergeCells count="23">
    <mergeCell ref="A57:C57"/>
    <mergeCell ref="A58:C58"/>
    <mergeCell ref="A40:A46"/>
    <mergeCell ref="A47:C47"/>
    <mergeCell ref="A29:C29"/>
    <mergeCell ref="A30:C30"/>
    <mergeCell ref="A37:C37"/>
    <mergeCell ref="A55:C55"/>
    <mergeCell ref="A54:C54"/>
    <mergeCell ref="A48:C48"/>
    <mergeCell ref="A50:A51"/>
    <mergeCell ref="A52:A53"/>
    <mergeCell ref="A38:K38"/>
    <mergeCell ref="A11:C11"/>
    <mergeCell ref="A13:A19"/>
    <mergeCell ref="A20:C20"/>
    <mergeCell ref="A22:A28"/>
    <mergeCell ref="A7:A10"/>
    <mergeCell ref="A1:C1"/>
    <mergeCell ref="A2:C2"/>
    <mergeCell ref="A3:C3"/>
    <mergeCell ref="A4:C4"/>
    <mergeCell ref="A5:K5"/>
  </mergeCells>
  <pageMargins left="0.7" right="0.7" top="0.75" bottom="0.75" header="0.3" footer="0.3"/>
  <pageSetup fitToHeight="0" orientation="landscape" r:id="rId1"/>
  <headerFooter>
    <oddFooter xml:space="preserve">&amp;L23272_Attachment 1
&amp;A&amp;R
</oddFooter>
  </headerFooter>
  <rowBreaks count="1" manualBreakCount="1">
    <brk id="3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39"/>
  <sheetViews>
    <sheetView showGridLines="0" zoomScale="80" zoomScaleNormal="80" workbookViewId="0">
      <pane ySplit="6" topLeftCell="A7" activePane="bottomLeft" state="frozen"/>
      <selection sqref="A1:B1"/>
      <selection pane="bottomLeft" activeCell="J23" sqref="J23"/>
    </sheetView>
  </sheetViews>
  <sheetFormatPr defaultColWidth="8.625" defaultRowHeight="14.25" x14ac:dyDescent="0.2"/>
  <cols>
    <col min="1" max="1" width="26.125" style="3" customWidth="1"/>
    <col min="2" max="2" width="15.625" style="3" customWidth="1"/>
    <col min="3" max="3" width="34.625" style="3" customWidth="1"/>
    <col min="4" max="4" width="29.375" style="3" customWidth="1"/>
    <col min="5" max="5" width="28.5" style="3" customWidth="1"/>
    <col min="6" max="6" width="29" style="3" customWidth="1"/>
    <col min="7" max="7" width="27.375" style="3" customWidth="1"/>
    <col min="8" max="11" width="30.5" style="3" customWidth="1"/>
    <col min="12" max="16384" width="8.625" style="3"/>
  </cols>
  <sheetData>
    <row r="1" spans="1:11" ht="20.25" x14ac:dyDescent="0.2">
      <c r="A1" s="236" t="s">
        <v>0</v>
      </c>
      <c r="B1" s="236"/>
      <c r="C1" s="236"/>
      <c r="D1" s="22"/>
      <c r="E1" s="76"/>
      <c r="F1" s="87"/>
      <c r="G1" s="116"/>
      <c r="H1" s="127"/>
      <c r="I1" s="138"/>
      <c r="J1" s="149"/>
      <c r="K1" s="149"/>
    </row>
    <row r="2" spans="1:11" ht="60.75" x14ac:dyDescent="0.2">
      <c r="A2" s="236" t="s">
        <v>1</v>
      </c>
      <c r="B2" s="236"/>
      <c r="C2" s="236"/>
      <c r="D2" s="44" t="s">
        <v>74</v>
      </c>
      <c r="E2" s="44" t="s">
        <v>126</v>
      </c>
      <c r="F2" s="44" t="s">
        <v>125</v>
      </c>
      <c r="G2" s="44" t="s">
        <v>134</v>
      </c>
      <c r="H2" s="44" t="s">
        <v>135</v>
      </c>
      <c r="I2" s="44" t="s">
        <v>136</v>
      </c>
      <c r="J2" s="44" t="s">
        <v>148</v>
      </c>
      <c r="K2" s="44" t="s">
        <v>149</v>
      </c>
    </row>
    <row r="3" spans="1:11" ht="13.35" customHeight="1" x14ac:dyDescent="0.2">
      <c r="A3" s="231"/>
      <c r="B3" s="231"/>
      <c r="C3" s="231"/>
      <c r="D3" s="19"/>
      <c r="E3" s="73"/>
      <c r="F3" s="84"/>
      <c r="G3" s="114"/>
      <c r="H3" s="130"/>
      <c r="I3" s="136"/>
      <c r="J3" s="147"/>
      <c r="K3" s="147"/>
    </row>
    <row r="4" spans="1:11" ht="21" customHeight="1" x14ac:dyDescent="0.2">
      <c r="A4" s="237" t="s">
        <v>48</v>
      </c>
      <c r="B4" s="237"/>
      <c r="C4" s="237"/>
      <c r="D4" s="23"/>
      <c r="E4" s="77"/>
      <c r="F4" s="88"/>
      <c r="G4" s="117"/>
      <c r="H4" s="128"/>
      <c r="I4" s="139"/>
      <c r="J4" s="150"/>
      <c r="K4" s="150"/>
    </row>
    <row r="5" spans="1:11" ht="18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x14ac:dyDescent="0.2">
      <c r="A7" s="230" t="s">
        <v>7</v>
      </c>
      <c r="B7" s="7">
        <v>10000</v>
      </c>
      <c r="C7" s="2">
        <v>75.25</v>
      </c>
      <c r="D7" s="1">
        <f>(C7*Adjustment!$B$8)+C7</f>
        <v>74.627852804250921</v>
      </c>
      <c r="E7" s="1">
        <f>(D7*Adjustment!$B$17)+D7</f>
        <v>74.766220644660621</v>
      </c>
      <c r="F7" s="1">
        <f>(E7*Adjustment!$B$26)+E7</f>
        <v>74.619478710869188</v>
      </c>
      <c r="G7" s="1">
        <f>(F7*Adjustment!$B$35)+F7</f>
        <v>75.373966731851397</v>
      </c>
      <c r="H7" s="1">
        <f>(G7*Adjustment!$B$44)+G7</f>
        <v>75.216232348591646</v>
      </c>
      <c r="I7" s="1">
        <f>(H7*Adjustment!$B$53)+H7</f>
        <v>75.180819866386159</v>
      </c>
      <c r="J7" s="1">
        <f>(I7*Adjustment!$B$62)+I7</f>
        <v>77.525152717545765</v>
      </c>
      <c r="K7" s="1" t="e">
        <f>(J7*Adjustment!$B$71)+J7</f>
        <v>#DIV/0!</v>
      </c>
    </row>
    <row r="8" spans="1:11" x14ac:dyDescent="0.2">
      <c r="A8" s="230"/>
      <c r="B8" s="7">
        <v>25000</v>
      </c>
      <c r="C8" s="2">
        <v>61.75</v>
      </c>
      <c r="D8" s="1">
        <f>(C8*Adjustment!$B$8)+C8</f>
        <v>61.239467251328826</v>
      </c>
      <c r="E8" s="1">
        <f>(D8*Adjustment!$B$17)+D8</f>
        <v>61.353011625352735</v>
      </c>
      <c r="F8" s="1">
        <f>(E8*Adjustment!$B$26)+E8</f>
        <v>61.232595486992324</v>
      </c>
      <c r="G8" s="1">
        <f>(F8*Adjustment!$B$35)+F8</f>
        <v>61.851726853047495</v>
      </c>
      <c r="H8" s="1">
        <f>(G8*Adjustment!$B$44)+G8</f>
        <v>61.722290332565244</v>
      </c>
      <c r="I8" s="1">
        <f>(H8*Adjustment!$B$53)+H8</f>
        <v>61.693230920257086</v>
      </c>
      <c r="J8" s="1">
        <f>(I8*Adjustment!$B$62)+I8</f>
        <v>63.616985784829922</v>
      </c>
      <c r="K8" s="1" t="e">
        <f>(J8*Adjustment!$B$71)+J8</f>
        <v>#DIV/0!</v>
      </c>
    </row>
    <row r="9" spans="1:11" x14ac:dyDescent="0.2">
      <c r="A9" s="230"/>
      <c r="B9" s="7">
        <v>50000</v>
      </c>
      <c r="C9" s="2">
        <v>46.3</v>
      </c>
      <c r="D9" s="1">
        <f>(C9*Adjustment!$B$8)+C9</f>
        <v>45.917203785206873</v>
      </c>
      <c r="E9" s="1">
        <f>(D9*Adjustment!$B$17)+D9</f>
        <v>46.002339081033703</v>
      </c>
      <c r="F9" s="1">
        <f>(E9*Adjustment!$B$26)+E9</f>
        <v>45.912051352999903</v>
      </c>
      <c r="G9" s="1">
        <f>(F9*Adjustment!$B$35)+F9</f>
        <v>46.376274547305236</v>
      </c>
      <c r="H9" s="1">
        <f>(G9*Adjustment!$B$44)+G9</f>
        <v>46.279223358668339</v>
      </c>
      <c r="I9" s="1">
        <f>(H9*Adjustment!$B$53)+H9</f>
        <v>46.257434681909345</v>
      </c>
      <c r="J9" s="1">
        <f>(I9*Adjustment!$B$62)+I9</f>
        <v>47.699861406277314</v>
      </c>
      <c r="K9" s="1" t="e">
        <f>(J9*Adjustment!$B$71)+J9</f>
        <v>#DIV/0!</v>
      </c>
    </row>
    <row r="10" spans="1:11" ht="15" x14ac:dyDescent="0.2">
      <c r="A10" s="232" t="s">
        <v>51</v>
      </c>
      <c r="B10" s="232"/>
      <c r="C10" s="232"/>
      <c r="D10" s="20"/>
      <c r="E10" s="74"/>
      <c r="F10" s="85"/>
      <c r="G10" s="115"/>
      <c r="H10" s="124"/>
      <c r="I10" s="137"/>
      <c r="J10" s="148"/>
      <c r="K10" s="148"/>
    </row>
    <row r="11" spans="1:11" ht="30" x14ac:dyDescent="0.25">
      <c r="A11" s="4" t="s">
        <v>3</v>
      </c>
      <c r="B11" s="4" t="s">
        <v>4</v>
      </c>
      <c r="C11" s="5" t="s">
        <v>5</v>
      </c>
      <c r="D11" s="5" t="s">
        <v>5</v>
      </c>
      <c r="E11" s="5" t="s">
        <v>5</v>
      </c>
      <c r="F11" s="5" t="s">
        <v>5</v>
      </c>
      <c r="G11" s="5" t="s">
        <v>5</v>
      </c>
      <c r="H11" s="5" t="s">
        <v>5</v>
      </c>
      <c r="I11" s="5" t="s">
        <v>5</v>
      </c>
      <c r="J11" s="5" t="s">
        <v>5</v>
      </c>
      <c r="K11" s="5" t="s">
        <v>5</v>
      </c>
    </row>
    <row r="12" spans="1:11" x14ac:dyDescent="0.2">
      <c r="A12" s="230" t="s">
        <v>8</v>
      </c>
      <c r="B12" s="7">
        <v>10000</v>
      </c>
      <c r="C12" s="2">
        <v>82</v>
      </c>
      <c r="D12" s="1">
        <f>(C12*Adjustment!$B$8)+C12</f>
        <v>81.322045580711972</v>
      </c>
      <c r="E12" s="1">
        <f>(D12*Adjustment!$B$17)+D12</f>
        <v>81.472825154314563</v>
      </c>
      <c r="F12" s="1">
        <f>(E12*Adjustment!$B$26)+E12</f>
        <v>81.312920322807628</v>
      </c>
      <c r="G12" s="1">
        <f>(F12*Adjustment!$B$35)+F12</f>
        <v>82.135086671253362</v>
      </c>
      <c r="H12" s="1">
        <f>(G12*Adjustment!$B$44)+G12</f>
        <v>81.963203356604865</v>
      </c>
      <c r="I12" s="1">
        <f>(H12*Adjustment!$B$53)+H12</f>
        <v>81.924614339450713</v>
      </c>
      <c r="J12" s="1">
        <f>(I12*Adjustment!$B$62)+I12</f>
        <v>84.479236183903708</v>
      </c>
      <c r="K12" s="1" t="e">
        <f>(J12*Adjustment!$B$71)+J12</f>
        <v>#DIV/0!</v>
      </c>
    </row>
    <row r="13" spans="1:11" x14ac:dyDescent="0.2">
      <c r="A13" s="230"/>
      <c r="B13" s="7">
        <v>25000</v>
      </c>
      <c r="C13" s="2">
        <v>48.25</v>
      </c>
      <c r="D13" s="1">
        <f>(C13*Adjustment!$B$8)+C13</f>
        <v>47.851081698406738</v>
      </c>
      <c r="E13" s="1">
        <f>(D13*Adjustment!$B$17)+D13</f>
        <v>47.93980260604485</v>
      </c>
      <c r="F13" s="1">
        <f>(E13*Adjustment!$B$26)+E13</f>
        <v>47.845712263115459</v>
      </c>
      <c r="G13" s="1">
        <f>(F13*Adjustment!$B$35)+F13</f>
        <v>48.329486974243586</v>
      </c>
      <c r="H13" s="1">
        <f>(G13*Adjustment!$B$44)+G13</f>
        <v>48.228348316538828</v>
      </c>
      <c r="I13" s="1">
        <f>(H13*Adjustment!$B$53)+H13</f>
        <v>48.205641974128</v>
      </c>
      <c r="J13" s="1">
        <f>(I13*Adjustment!$B$62)+I13</f>
        <v>49.708818852114057</v>
      </c>
      <c r="K13" s="1" t="e">
        <f>(J13*Adjustment!$B$71)+J13</f>
        <v>#DIV/0!</v>
      </c>
    </row>
    <row r="14" spans="1:11" x14ac:dyDescent="0.2">
      <c r="A14" s="230"/>
      <c r="B14" s="7">
        <v>50000</v>
      </c>
      <c r="C14" s="2">
        <v>36.200000000000003</v>
      </c>
      <c r="D14" s="1">
        <f>(C14*Adjustment!$B$8)+C14</f>
        <v>35.9007079270948</v>
      </c>
      <c r="E14" s="1">
        <f>(D14*Adjustment!$B$17)+D14</f>
        <v>35.967271592514486</v>
      </c>
      <c r="F14" s="1">
        <f>(E14*Adjustment!$B$26)+E14</f>
        <v>35.89667945958093</v>
      </c>
      <c r="G14" s="1">
        <f>(F14*Adjustment!$B$35)+F14</f>
        <v>36.259635823163073</v>
      </c>
      <c r="H14" s="1">
        <f>(G14*Adjustment!$B$44)+G14</f>
        <v>36.183755628159709</v>
      </c>
      <c r="I14" s="1">
        <f>(H14*Adjustment!$B$53)+H14</f>
        <v>36.166719988879457</v>
      </c>
      <c r="J14" s="1">
        <f>(I14*Adjustment!$B$62)+I14</f>
        <v>37.294492071430653</v>
      </c>
      <c r="K14" s="1" t="e">
        <f>(J14*Adjustment!$B$71)+J14</f>
        <v>#DIV/0!</v>
      </c>
    </row>
    <row r="15" spans="1:11" x14ac:dyDescent="0.2">
      <c r="A15" s="230"/>
      <c r="B15" s="7">
        <v>100000</v>
      </c>
      <c r="C15" s="2">
        <v>29.9</v>
      </c>
      <c r="D15" s="1">
        <f>(C15*Adjustment!$B$8)+C15</f>
        <v>29.652794669064484</v>
      </c>
      <c r="E15" s="1">
        <f>(D15*Adjustment!$B$17)+D15</f>
        <v>29.707774050170798</v>
      </c>
      <c r="F15" s="1">
        <f>(E15*Adjustment!$B$26)+E15</f>
        <v>29.649467288438387</v>
      </c>
      <c r="G15" s="1">
        <f>(F15*Adjustment!$B$35)+F15</f>
        <v>29.949257213054576</v>
      </c>
      <c r="H15" s="1">
        <f>(G15*Adjustment!$B$44)+G15</f>
        <v>29.886582687347381</v>
      </c>
      <c r="I15" s="1">
        <f>(H15*Adjustment!$B$53)+H15</f>
        <v>29.872511814019219</v>
      </c>
      <c r="J15" s="1">
        <f>(I15*Adjustment!$B$62)+I15</f>
        <v>30.80401416949659</v>
      </c>
      <c r="K15" s="1" t="e">
        <f>(J15*Adjustment!$B$71)+J15</f>
        <v>#DIV/0!</v>
      </c>
    </row>
    <row r="16" spans="1:11" x14ac:dyDescent="0.2">
      <c r="A16" s="230"/>
      <c r="B16" s="7">
        <v>250000</v>
      </c>
      <c r="C16" s="2">
        <v>21.7</v>
      </c>
      <c r="D16" s="1">
        <f>(C16*Adjustment!$B$8)+C16</f>
        <v>21.52059011099329</v>
      </c>
      <c r="E16" s="1">
        <f>(D16*Adjustment!$B$17)+D16</f>
        <v>21.560491534739342</v>
      </c>
      <c r="F16" s="1">
        <f>(E16*Adjustment!$B$26)+E16</f>
        <v>21.518175256157626</v>
      </c>
      <c r="G16" s="1">
        <f>(F16*Adjustment!$B$35)+F16</f>
        <v>21.735748545929241</v>
      </c>
      <c r="H16" s="1">
        <f>(G16*Adjustment!$B$44)+G16</f>
        <v>21.690262351686894</v>
      </c>
      <c r="I16" s="1">
        <f>(H16*Adjustment!$B$53)+H16</f>
        <v>21.680050380074146</v>
      </c>
      <c r="J16" s="1">
        <f>(I16*Adjustment!$B$62)+I16</f>
        <v>22.356090551106217</v>
      </c>
      <c r="K16" s="1" t="e">
        <f>(J16*Adjustment!$B$71)+J16</f>
        <v>#DIV/0!</v>
      </c>
    </row>
    <row r="17" spans="1:11" x14ac:dyDescent="0.2">
      <c r="A17" s="230"/>
      <c r="B17" s="7">
        <v>500000</v>
      </c>
      <c r="C17" s="2">
        <v>21.25</v>
      </c>
      <c r="D17" s="1">
        <f>(C17*Adjustment!$B$8)+C17</f>
        <v>21.074310592562551</v>
      </c>
      <c r="E17" s="1">
        <f>(D17*Adjustment!$B$17)+D17</f>
        <v>21.113384567429076</v>
      </c>
      <c r="F17" s="1">
        <f>(E17*Adjustment!$B$26)+E17</f>
        <v>21.07194581536173</v>
      </c>
      <c r="G17" s="1">
        <f>(F17*Adjustment!$B$35)+F17</f>
        <v>21.285007216635776</v>
      </c>
      <c r="H17" s="1">
        <f>(G17*Adjustment!$B$44)+G17</f>
        <v>21.240464284486013</v>
      </c>
      <c r="I17" s="1">
        <f>(H17*Adjustment!$B$53)+H17</f>
        <v>21.230464081869844</v>
      </c>
      <c r="J17" s="1">
        <f>(I17*Adjustment!$B$62)+I17</f>
        <v>21.892484986682359</v>
      </c>
      <c r="K17" s="1" t="e">
        <f>(J17*Adjustment!$B$71)+J17</f>
        <v>#DIV/0!</v>
      </c>
    </row>
    <row r="18" spans="1:11" ht="15" x14ac:dyDescent="0.2">
      <c r="A18" s="232" t="s">
        <v>51</v>
      </c>
      <c r="B18" s="232"/>
      <c r="C18" s="232"/>
      <c r="D18" s="20"/>
      <c r="E18" s="74"/>
      <c r="F18" s="85"/>
      <c r="G18" s="115"/>
      <c r="H18" s="124"/>
      <c r="I18" s="137"/>
      <c r="J18" s="148"/>
      <c r="K18" s="148"/>
    </row>
    <row r="19" spans="1:11" ht="15" x14ac:dyDescent="0.25">
      <c r="A19" s="229" t="s">
        <v>9</v>
      </c>
      <c r="B19" s="229"/>
      <c r="C19" s="229"/>
      <c r="D19" s="18"/>
      <c r="E19" s="72"/>
      <c r="F19" s="83"/>
      <c r="G19" s="113"/>
      <c r="H19" s="129"/>
      <c r="I19" s="135"/>
      <c r="J19" s="146"/>
      <c r="K19" s="146"/>
    </row>
    <row r="20" spans="1:11" ht="15" x14ac:dyDescent="0.25">
      <c r="A20" s="14" t="s">
        <v>10</v>
      </c>
      <c r="B20" s="15" t="s">
        <v>11</v>
      </c>
      <c r="C20" s="5" t="s">
        <v>12</v>
      </c>
      <c r="D20" s="5" t="s">
        <v>12</v>
      </c>
      <c r="E20" s="5" t="s">
        <v>12</v>
      </c>
      <c r="F20" s="5" t="s">
        <v>12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12</v>
      </c>
    </row>
    <row r="21" spans="1:11" ht="28.5" x14ac:dyDescent="0.2">
      <c r="A21" s="8" t="s">
        <v>13</v>
      </c>
      <c r="B21" s="13" t="s">
        <v>14</v>
      </c>
      <c r="C21" s="1">
        <v>25</v>
      </c>
      <c r="D21" s="1">
        <f>(C21*Adjustment!$B$8)+C21</f>
        <v>24.793306579485357</v>
      </c>
      <c r="E21" s="1">
        <f>(D21*Adjustment!$B$17)+D21</f>
        <v>24.83927596168127</v>
      </c>
      <c r="F21" s="1">
        <f>(E21*Adjustment!$B$26)+E21</f>
        <v>24.790524488660861</v>
      </c>
      <c r="G21" s="1">
        <f>(F21*Adjustment!$B$35)+F21</f>
        <v>25.041184960747977</v>
      </c>
      <c r="H21" s="1">
        <f>(G21*Adjustment!$B$44)+G21</f>
        <v>24.98878151116002</v>
      </c>
      <c r="I21" s="1">
        <f>(H21*Adjustment!$B$53)+H21</f>
        <v>24.977016566905704</v>
      </c>
      <c r="J21" s="1">
        <f>(I21*Adjustment!$B$62)+I21</f>
        <v>25.755864690214544</v>
      </c>
      <c r="K21" s="1" t="e">
        <f>(J21*Adjustment!$B$71)+J21</f>
        <v>#DIV/0!</v>
      </c>
    </row>
    <row r="22" spans="1:11" ht="27" customHeight="1" x14ac:dyDescent="0.2">
      <c r="A22" s="8" t="s">
        <v>15</v>
      </c>
      <c r="B22" s="13" t="s">
        <v>16</v>
      </c>
      <c r="C22" s="1">
        <v>0.75</v>
      </c>
      <c r="D22" s="1">
        <f>(C22*Adjustment!$B$8)+C22</f>
        <v>0.74379919738456068</v>
      </c>
      <c r="E22" s="1">
        <f>(D22*Adjustment!$B$17)+D22</f>
        <v>0.74517827885043808</v>
      </c>
      <c r="F22" s="1">
        <f>(E22*Adjustment!$B$26)+E22</f>
        <v>0.74371573465982577</v>
      </c>
      <c r="G22" s="1">
        <f>(F22*Adjustment!$B$35)+F22</f>
        <v>0.75123554882243915</v>
      </c>
      <c r="H22" s="1">
        <f>(G22*Adjustment!$B$44)+G22</f>
        <v>0.74966344533480045</v>
      </c>
      <c r="I22" s="1">
        <f>(H22*Adjustment!$B$53)+H22</f>
        <v>0.74931049700717101</v>
      </c>
      <c r="J22" s="1">
        <f>(I22*Adjustment!$B$62)+I22</f>
        <v>0.77267594070643619</v>
      </c>
      <c r="K22" s="1" t="e">
        <f>(J22*Adjustment!$B$71)+J22</f>
        <v>#DIV/0!</v>
      </c>
    </row>
    <row r="23" spans="1:11" ht="28.5" x14ac:dyDescent="0.2">
      <c r="A23" s="8" t="s">
        <v>19</v>
      </c>
      <c r="B23" s="9" t="s">
        <v>18</v>
      </c>
      <c r="C23" s="1">
        <v>1.25</v>
      </c>
      <c r="D23" s="1">
        <f>(C23*Adjustment!$B$8)+C23</f>
        <v>1.2396653289742678</v>
      </c>
      <c r="E23" s="1">
        <f>(D23*Adjustment!$B$17)+D23</f>
        <v>1.2419637980840634</v>
      </c>
      <c r="F23" s="1">
        <f>(E23*Adjustment!$B$26)+E23</f>
        <v>1.2395262244330429</v>
      </c>
      <c r="G23" s="1">
        <f>(F23*Adjustment!$B$35)+F23</f>
        <v>1.2520592480373987</v>
      </c>
      <c r="H23" s="1">
        <f>(G23*Adjustment!$B$44)+G23</f>
        <v>1.2494390755580009</v>
      </c>
      <c r="I23" s="1">
        <f>(H23*Adjustment!$B$53)+H23</f>
        <v>1.248850828345285</v>
      </c>
      <c r="J23" s="1">
        <f>(I23*Adjustment!$B$62)+I23</f>
        <v>1.287793234510727</v>
      </c>
      <c r="K23" s="1" t="e">
        <f>(J23*Adjustment!$B$71)+J23</f>
        <v>#DIV/0!</v>
      </c>
    </row>
    <row r="24" spans="1:11" ht="28.5" x14ac:dyDescent="0.2">
      <c r="A24" s="8" t="s">
        <v>24</v>
      </c>
      <c r="B24" s="9" t="s">
        <v>18</v>
      </c>
      <c r="C24" s="1">
        <v>1.1000000000000001</v>
      </c>
      <c r="D24" s="1">
        <f>(C24*Adjustment!$B$8)+C24</f>
        <v>1.0909054894973558</v>
      </c>
      <c r="E24" s="1">
        <f>(D24*Adjustment!$B$17)+D24</f>
        <v>1.0929281423139761</v>
      </c>
      <c r="F24" s="1">
        <f>(E24*Adjustment!$B$26)+E24</f>
        <v>1.0907830775010781</v>
      </c>
      <c r="G24" s="1">
        <f>(F24*Adjustment!$B$35)+F24</f>
        <v>1.1018121382729111</v>
      </c>
      <c r="H24" s="1">
        <f>(G24*Adjustment!$B$44)+G24</f>
        <v>1.099506386491041</v>
      </c>
      <c r="I24" s="1">
        <f>(H24*Adjustment!$B$53)+H24</f>
        <v>1.0989887289438511</v>
      </c>
      <c r="J24" s="1">
        <f>(I24*Adjustment!$B$62)+I24</f>
        <v>1.1332580463694402</v>
      </c>
      <c r="K24" s="1" t="e">
        <f>(J24*Adjustment!$B$71)+J24</f>
        <v>#DIV/0!</v>
      </c>
    </row>
    <row r="25" spans="1:11" ht="28.5" x14ac:dyDescent="0.2">
      <c r="A25" s="8" t="s">
        <v>25</v>
      </c>
      <c r="B25" s="9" t="s">
        <v>18</v>
      </c>
      <c r="C25" s="1">
        <v>2</v>
      </c>
      <c r="D25" s="1">
        <f>(C25*Adjustment!$B$8)+C25</f>
        <v>1.9834645263588284</v>
      </c>
      <c r="E25" s="1">
        <f>(D25*Adjustment!$B$17)+D25</f>
        <v>1.9871420769345014</v>
      </c>
      <c r="F25" s="1">
        <f>(E25*Adjustment!$B$26)+E25</f>
        <v>1.9832419590928687</v>
      </c>
      <c r="G25" s="1">
        <f>(F25*Adjustment!$B$35)+F25</f>
        <v>2.003294796859838</v>
      </c>
      <c r="H25" s="1">
        <f>(G25*Adjustment!$B$44)+G25</f>
        <v>1.9991025208928015</v>
      </c>
      <c r="I25" s="1">
        <f>(H25*Adjustment!$B$53)+H25</f>
        <v>1.9981613253524562</v>
      </c>
      <c r="J25" s="1">
        <f>(I25*Adjustment!$B$62)+I25</f>
        <v>2.0604691752171633</v>
      </c>
      <c r="K25" s="1" t="e">
        <f>(J25*Adjustment!$B$71)+J25</f>
        <v>#DIV/0!</v>
      </c>
    </row>
    <row r="26" spans="1:11" ht="15" x14ac:dyDescent="0.2">
      <c r="A26" s="232" t="s">
        <v>51</v>
      </c>
      <c r="B26" s="232"/>
      <c r="C26" s="232"/>
      <c r="D26" s="20"/>
      <c r="E26" s="74"/>
      <c r="F26" s="85"/>
      <c r="G26" s="115"/>
      <c r="H26" s="124"/>
      <c r="I26" s="137"/>
      <c r="J26" s="148"/>
      <c r="K26" s="148"/>
    </row>
    <row r="27" spans="1:11" ht="21" customHeight="1" x14ac:dyDescent="0.2">
      <c r="A27" s="234" t="s">
        <v>20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</row>
    <row r="28" spans="1:11" ht="30" x14ac:dyDescent="0.25">
      <c r="A28" s="4" t="s">
        <v>3</v>
      </c>
      <c r="B28" s="4" t="s">
        <v>4</v>
      </c>
      <c r="C28" s="5" t="s">
        <v>5</v>
      </c>
      <c r="D28" s="5" t="s">
        <v>5</v>
      </c>
      <c r="E28" s="5" t="s">
        <v>5</v>
      </c>
      <c r="F28" s="5" t="s">
        <v>5</v>
      </c>
      <c r="G28" s="5" t="s">
        <v>5</v>
      </c>
      <c r="H28" s="5" t="s">
        <v>5</v>
      </c>
      <c r="I28" s="5" t="s">
        <v>5</v>
      </c>
      <c r="J28" s="5" t="s">
        <v>5</v>
      </c>
      <c r="K28" s="5" t="s">
        <v>5</v>
      </c>
    </row>
    <row r="29" spans="1:11" x14ac:dyDescent="0.2">
      <c r="A29" s="16" t="s">
        <v>8</v>
      </c>
      <c r="B29" s="7">
        <v>10000</v>
      </c>
      <c r="C29" s="2">
        <v>72.349999999999994</v>
      </c>
      <c r="D29" s="1">
        <f>(C29*Adjustment!$B$8)+C29</f>
        <v>71.751829241030606</v>
      </c>
      <c r="E29" s="1">
        <f>(D29*Adjustment!$B$17)+D29</f>
        <v>71.884864633105579</v>
      </c>
      <c r="F29" s="1">
        <f>(E29*Adjustment!$B$26)+E29</f>
        <v>71.743777870184516</v>
      </c>
      <c r="G29" s="1">
        <f>(F29*Adjustment!$B$35)+F29</f>
        <v>72.46918927640462</v>
      </c>
      <c r="H29" s="1">
        <f>(G29*Adjustment!$B$44)+G29</f>
        <v>72.317533693297079</v>
      </c>
      <c r="I29" s="1">
        <f>(H29*Adjustment!$B$53)+H29</f>
        <v>72.283485944625085</v>
      </c>
      <c r="J29" s="1">
        <f>(I29*Adjustment!$B$62)+I29</f>
        <v>74.53747241348087</v>
      </c>
      <c r="K29" s="1" t="e">
        <f>(J29*Adjustment!$B$71)+J29</f>
        <v>#DIV/0!</v>
      </c>
    </row>
    <row r="30" spans="1:11" x14ac:dyDescent="0.2">
      <c r="A30" s="16"/>
      <c r="B30" s="7">
        <v>25000</v>
      </c>
      <c r="C30" s="2">
        <v>43.45</v>
      </c>
      <c r="D30" s="1">
        <f>(C30*Adjustment!$B$8)+C30</f>
        <v>43.090766835145551</v>
      </c>
      <c r="E30" s="1">
        <f>(D30*Adjustment!$B$17)+D30</f>
        <v>43.170661621402047</v>
      </c>
      <c r="F30" s="1">
        <f>(E30*Adjustment!$B$26)+E30</f>
        <v>43.085931561292576</v>
      </c>
      <c r="G30" s="1">
        <f>(F30*Adjustment!$B$35)+F30</f>
        <v>43.521579461779979</v>
      </c>
      <c r="H30" s="1">
        <f>(G30*Adjustment!$B$44)+G30</f>
        <v>43.430502266396111</v>
      </c>
      <c r="I30" s="1">
        <f>(H30*Adjustment!$B$53)+H30</f>
        <v>43.410054793282107</v>
      </c>
      <c r="J30" s="1">
        <f>(I30*Adjustment!$B$62)+I30</f>
        <v>44.76369283159287</v>
      </c>
      <c r="K30" s="1" t="e">
        <f>(J30*Adjustment!$B$71)+J30</f>
        <v>#DIV/0!</v>
      </c>
    </row>
    <row r="31" spans="1:11" x14ac:dyDescent="0.2">
      <c r="A31" s="16"/>
      <c r="B31" s="7">
        <v>50000</v>
      </c>
      <c r="C31" s="2">
        <v>30.9</v>
      </c>
      <c r="D31" s="1">
        <f>(C31*Adjustment!$B$8)+C31</f>
        <v>30.644526932243899</v>
      </c>
      <c r="E31" s="1">
        <f>(D31*Adjustment!$B$17)+D31</f>
        <v>30.70134508863805</v>
      </c>
      <c r="F31" s="1">
        <f>(E31*Adjustment!$B$26)+E31</f>
        <v>30.641088267984824</v>
      </c>
      <c r="G31" s="1">
        <f>(F31*Adjustment!$B$35)+F31</f>
        <v>30.950904611484496</v>
      </c>
      <c r="H31" s="1">
        <f>(G31*Adjustment!$B$44)+G31</f>
        <v>30.88613394779378</v>
      </c>
      <c r="I31" s="1">
        <f>(H31*Adjustment!$B$53)+H31</f>
        <v>30.871592476695447</v>
      </c>
      <c r="J31" s="1">
        <f>(I31*Adjustment!$B$62)+I31</f>
        <v>31.834248757105172</v>
      </c>
      <c r="K31" s="1" t="e">
        <f>(J31*Adjustment!$B$71)+J31</f>
        <v>#DIV/0!</v>
      </c>
    </row>
    <row r="32" spans="1:11" x14ac:dyDescent="0.2">
      <c r="A32" s="16"/>
      <c r="B32" s="7">
        <v>100000</v>
      </c>
      <c r="C32" s="2">
        <v>25.1</v>
      </c>
      <c r="D32" s="1">
        <f>(C32*Adjustment!$B$8)+C32</f>
        <v>24.892479805803298</v>
      </c>
      <c r="E32" s="1">
        <f>(D32*Adjustment!$B$17)+D32</f>
        <v>24.938633065527995</v>
      </c>
      <c r="F32" s="1">
        <f>(E32*Adjustment!$B$26)+E32</f>
        <v>24.889686586615504</v>
      </c>
      <c r="G32" s="1">
        <f>(F32*Adjustment!$B$35)+F32</f>
        <v>25.141349700590968</v>
      </c>
      <c r="H32" s="1">
        <f>(G32*Adjustment!$B$44)+G32</f>
        <v>25.088736637204661</v>
      </c>
      <c r="I32" s="1">
        <f>(H32*Adjustment!$B$53)+H32</f>
        <v>25.076924633173327</v>
      </c>
      <c r="J32" s="1">
        <f>(I32*Adjustment!$B$62)+I32</f>
        <v>25.858888148975403</v>
      </c>
      <c r="K32" s="1" t="e">
        <f>(J32*Adjustment!$B$71)+J32</f>
        <v>#DIV/0!</v>
      </c>
    </row>
    <row r="33" spans="1:11" x14ac:dyDescent="0.2">
      <c r="A33" s="16"/>
      <c r="B33" s="7">
        <v>250000</v>
      </c>
      <c r="C33" s="2">
        <v>21.25</v>
      </c>
      <c r="D33" s="1">
        <f>(C33*Adjustment!$B$8)+C33</f>
        <v>21.074310592562551</v>
      </c>
      <c r="E33" s="1">
        <f>(D33*Adjustment!$B$17)+D33</f>
        <v>21.113384567429076</v>
      </c>
      <c r="F33" s="1">
        <f>(E33*Adjustment!$B$26)+E33</f>
        <v>21.07194581536173</v>
      </c>
      <c r="G33" s="1">
        <f>(F33*Adjustment!$B$35)+F33</f>
        <v>21.285007216635776</v>
      </c>
      <c r="H33" s="1">
        <f>(G33*Adjustment!$B$44)+G33</f>
        <v>21.240464284486013</v>
      </c>
      <c r="I33" s="1">
        <f>(H33*Adjustment!$B$53)+H33</f>
        <v>21.230464081869844</v>
      </c>
      <c r="J33" s="1">
        <f>(I33*Adjustment!$B$62)+I33</f>
        <v>21.892484986682359</v>
      </c>
      <c r="K33" s="1" t="e">
        <f>(J33*Adjustment!$B$71)+J33</f>
        <v>#DIV/0!</v>
      </c>
    </row>
    <row r="34" spans="1:11" x14ac:dyDescent="0.2">
      <c r="A34" s="16"/>
      <c r="B34" s="7">
        <v>500000</v>
      </c>
      <c r="C34" s="2">
        <v>20.75</v>
      </c>
      <c r="D34" s="1">
        <f>(C34*Adjustment!$B$8)+C34</f>
        <v>20.578444460972847</v>
      </c>
      <c r="E34" s="1">
        <f>(D34*Adjustment!$B$17)+D34</f>
        <v>20.616599048195454</v>
      </c>
      <c r="F34" s="1">
        <f>(E34*Adjustment!$B$26)+E34</f>
        <v>20.576135325588513</v>
      </c>
      <c r="G34" s="1">
        <f>(F34*Adjustment!$B$35)+F34</f>
        <v>20.784183517420818</v>
      </c>
      <c r="H34" s="1">
        <f>(G34*Adjustment!$B$44)+G34</f>
        <v>20.740688654262815</v>
      </c>
      <c r="I34" s="1">
        <f>(H34*Adjustment!$B$53)+H34</f>
        <v>20.730923750531733</v>
      </c>
      <c r="J34" s="1">
        <f>(I34*Adjustment!$B$62)+I34</f>
        <v>21.377367692878071</v>
      </c>
      <c r="K34" s="1" t="e">
        <f>(J34*Adjustment!$B$71)+J34</f>
        <v>#DIV/0!</v>
      </c>
    </row>
    <row r="35" spans="1:11" ht="15" x14ac:dyDescent="0.2">
      <c r="A35" s="232" t="s">
        <v>51</v>
      </c>
      <c r="B35" s="232"/>
      <c r="C35" s="232"/>
      <c r="D35" s="20"/>
      <c r="E35" s="74"/>
      <c r="F35" s="85"/>
      <c r="G35" s="115"/>
      <c r="H35" s="124"/>
      <c r="I35" s="137"/>
      <c r="J35" s="148"/>
      <c r="K35" s="148"/>
    </row>
    <row r="36" spans="1:11" ht="15" x14ac:dyDescent="0.2">
      <c r="A36" s="242" t="s">
        <v>26</v>
      </c>
      <c r="B36" s="242"/>
      <c r="C36" s="242"/>
      <c r="D36" s="21"/>
      <c r="E36" s="75"/>
      <c r="F36" s="86"/>
      <c r="G36" s="121"/>
      <c r="H36" s="132"/>
      <c r="I36" s="143"/>
      <c r="J36" s="154"/>
      <c r="K36" s="154"/>
    </row>
    <row r="37" spans="1:11" x14ac:dyDescent="0.2">
      <c r="A37" s="13" t="s">
        <v>27</v>
      </c>
      <c r="B37" s="7" t="s">
        <v>51</v>
      </c>
      <c r="C37" s="2">
        <v>1</v>
      </c>
      <c r="D37" s="1">
        <f>(C37*Adjustment!$B8)+C37</f>
        <v>0.99173226317941421</v>
      </c>
      <c r="E37" s="1">
        <f>(D37*Adjustment!$B$17)+D37</f>
        <v>0.9935710384672507</v>
      </c>
      <c r="F37" s="1">
        <f>(E37*Adjustment!$B$26)+E37</f>
        <v>0.99162097954643436</v>
      </c>
      <c r="G37" s="1">
        <f>(F37*Adjustment!$B$35)+F37</f>
        <v>1.001647398429919</v>
      </c>
      <c r="H37" s="1">
        <f>(G37*Adjustment!$B$44)+G37</f>
        <v>0.99955126044640075</v>
      </c>
      <c r="I37" s="1">
        <f>(H37*Adjustment!$B$53)+H37</f>
        <v>0.99908066267622808</v>
      </c>
      <c r="J37" s="1">
        <f>(I37*Adjustment!$B$62)+I37</f>
        <v>1.0302345876085817</v>
      </c>
      <c r="K37" s="1" t="e">
        <f>(J37*Adjustment!$B$71)+J37</f>
        <v>#DIV/0!</v>
      </c>
    </row>
    <row r="38" spans="1:11" ht="15" x14ac:dyDescent="0.2">
      <c r="A38" s="232" t="s">
        <v>51</v>
      </c>
      <c r="B38" s="232"/>
      <c r="C38" s="232"/>
      <c r="D38" s="20"/>
      <c r="E38" s="74"/>
      <c r="F38" s="85"/>
      <c r="G38" s="115"/>
      <c r="H38" s="124"/>
      <c r="I38" s="137"/>
      <c r="J38" s="148"/>
      <c r="K38" s="148"/>
    </row>
    <row r="39" spans="1:11" x14ac:dyDescent="0.2">
      <c r="A39" s="241"/>
      <c r="B39" s="241"/>
      <c r="C39" s="241"/>
      <c r="D39" s="26"/>
      <c r="E39" s="80"/>
      <c r="F39" s="91"/>
      <c r="G39" s="120"/>
      <c r="H39" s="131"/>
      <c r="I39" s="142"/>
      <c r="J39" s="153"/>
      <c r="K39" s="153"/>
    </row>
  </sheetData>
  <mergeCells count="16">
    <mergeCell ref="A38:C38"/>
    <mergeCell ref="A39:C39"/>
    <mergeCell ref="A35:C35"/>
    <mergeCell ref="A10:C10"/>
    <mergeCell ref="A18:C18"/>
    <mergeCell ref="A19:C19"/>
    <mergeCell ref="A36:C36"/>
    <mergeCell ref="A12:A17"/>
    <mergeCell ref="A26:C26"/>
    <mergeCell ref="A27:K27"/>
    <mergeCell ref="A1:C1"/>
    <mergeCell ref="A2:C2"/>
    <mergeCell ref="A3:C3"/>
    <mergeCell ref="A4:C4"/>
    <mergeCell ref="A7:A9"/>
    <mergeCell ref="A5:K5"/>
  </mergeCells>
  <pageMargins left="0.7" right="0.7" top="0.75" bottom="0.75" header="0.3" footer="0.3"/>
  <pageSetup fitToHeight="0" orientation="landscape" r:id="rId1"/>
  <headerFooter>
    <oddFooter xml:space="preserve">&amp;L23272_Attachment 1
&amp;A&amp;R
</oddFooter>
  </headerFooter>
  <rowBreaks count="1" manualBreakCount="1">
    <brk id="2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47"/>
  <sheetViews>
    <sheetView zoomScale="80" zoomScaleNormal="80" workbookViewId="0">
      <selection activeCell="J20" sqref="J20"/>
    </sheetView>
  </sheetViews>
  <sheetFormatPr defaultColWidth="8.625" defaultRowHeight="14.25" x14ac:dyDescent="0.2"/>
  <cols>
    <col min="1" max="1" width="24.625" style="3" customWidth="1"/>
    <col min="2" max="2" width="19" style="3" customWidth="1"/>
    <col min="3" max="3" width="34.625" style="3" customWidth="1"/>
    <col min="4" max="4" width="29.75" style="3" customWidth="1"/>
    <col min="5" max="5" width="29.25" style="3" customWidth="1"/>
    <col min="6" max="7" width="27" style="3" customWidth="1"/>
    <col min="8" max="11" width="30.125" style="3" customWidth="1"/>
    <col min="12" max="16384" width="8.625" style="3"/>
  </cols>
  <sheetData>
    <row r="1" spans="1:11" ht="20.25" x14ac:dyDescent="0.2">
      <c r="A1" s="236" t="s">
        <v>0</v>
      </c>
      <c r="B1" s="236"/>
      <c r="C1" s="236"/>
      <c r="D1" s="22"/>
      <c r="E1" s="76"/>
      <c r="F1" s="87"/>
      <c r="G1" s="116"/>
      <c r="H1" s="127"/>
      <c r="I1" s="138"/>
      <c r="J1" s="149"/>
      <c r="K1" s="149"/>
    </row>
    <row r="2" spans="1:11" ht="60.75" x14ac:dyDescent="0.2">
      <c r="A2" s="236" t="s">
        <v>28</v>
      </c>
      <c r="B2" s="236"/>
      <c r="C2" s="236"/>
      <c r="D2" s="44" t="s">
        <v>74</v>
      </c>
      <c r="E2" s="44" t="s">
        <v>126</v>
      </c>
      <c r="F2" s="44" t="s">
        <v>125</v>
      </c>
      <c r="G2" s="44" t="s">
        <v>134</v>
      </c>
      <c r="H2" s="44" t="s">
        <v>135</v>
      </c>
      <c r="I2" s="44" t="s">
        <v>136</v>
      </c>
      <c r="J2" s="44" t="s">
        <v>148</v>
      </c>
      <c r="K2" s="44" t="s">
        <v>149</v>
      </c>
    </row>
    <row r="3" spans="1:11" ht="20.25" x14ac:dyDescent="0.2">
      <c r="A3" s="231"/>
      <c r="B3" s="231"/>
      <c r="C3" s="231"/>
      <c r="D3" s="19"/>
      <c r="E3" s="73"/>
      <c r="F3" s="84"/>
      <c r="G3" s="114"/>
      <c r="H3" s="130"/>
      <c r="I3" s="136"/>
      <c r="J3" s="147"/>
      <c r="K3" s="147"/>
    </row>
    <row r="4" spans="1:11" ht="21.6" customHeight="1" x14ac:dyDescent="0.2">
      <c r="A4" s="237" t="s">
        <v>49</v>
      </c>
      <c r="B4" s="237"/>
      <c r="C4" s="237"/>
      <c r="D4" s="23"/>
      <c r="E4" s="77"/>
      <c r="F4" s="88"/>
      <c r="G4" s="117"/>
      <c r="H4" s="128"/>
      <c r="I4" s="139"/>
      <c r="J4" s="150"/>
      <c r="K4" s="150"/>
    </row>
    <row r="5" spans="1:11" ht="29.25" customHeight="1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x14ac:dyDescent="0.2">
      <c r="A7" s="243" t="s">
        <v>29</v>
      </c>
      <c r="B7" s="7">
        <v>10000</v>
      </c>
      <c r="C7" s="2">
        <v>149.55000000000001</v>
      </c>
      <c r="D7" s="1">
        <f>(C7*Adjustment!$B$8)+C7</f>
        <v>148.31355995848142</v>
      </c>
      <c r="E7" s="1">
        <f>(D7*Adjustment!$B$17)+D7</f>
        <v>148.58854880277738</v>
      </c>
      <c r="F7" s="1">
        <f>(E7*Adjustment!$B$26)+E7</f>
        <v>148.2969174911693</v>
      </c>
      <c r="G7" s="1">
        <f>(F7*Adjustment!$B$35)+F7</f>
        <v>149.79636843519441</v>
      </c>
      <c r="H7" s="1">
        <f>(G7*Adjustment!$B$44)+G7</f>
        <v>149.48289099975926</v>
      </c>
      <c r="I7" s="1">
        <f>(H7*Adjustment!$B$53)+H7</f>
        <v>149.41251310322994</v>
      </c>
      <c r="J7" s="1">
        <f>(I7*Adjustment!$B$62)+I7</f>
        <v>154.07158257686342</v>
      </c>
      <c r="K7" s="1" t="e">
        <f>(J7*Adjustment!$B$71)+J7</f>
        <v>#DIV/0!</v>
      </c>
    </row>
    <row r="8" spans="1:11" x14ac:dyDescent="0.2">
      <c r="A8" s="230"/>
      <c r="B8" s="7">
        <v>25000</v>
      </c>
      <c r="C8" s="2">
        <v>135.1</v>
      </c>
      <c r="D8" s="1">
        <f>(C8*Adjustment!$B$8)+C8</f>
        <v>133.98302875553887</v>
      </c>
      <c r="E8" s="1">
        <f>(D8*Adjustment!$B$17)+D8</f>
        <v>134.23144729692558</v>
      </c>
      <c r="F8" s="1">
        <f>(E8*Adjustment!$B$26)+E8</f>
        <v>133.96799433672328</v>
      </c>
      <c r="G8" s="1">
        <f>(F8*Adjustment!$B$35)+F8</f>
        <v>135.32256352788204</v>
      </c>
      <c r="H8" s="1">
        <f>(G8*Adjustment!$B$44)+G8</f>
        <v>135.03937528630871</v>
      </c>
      <c r="I8" s="1">
        <f>(H8*Adjustment!$B$53)+H8</f>
        <v>134.9757975275584</v>
      </c>
      <c r="J8" s="1">
        <f>(I8*Adjustment!$B$62)+I8</f>
        <v>139.18469278591937</v>
      </c>
      <c r="K8" s="1" t="e">
        <f>(J8*Adjustment!$B$71)+J8</f>
        <v>#DIV/0!</v>
      </c>
    </row>
    <row r="9" spans="1:11" x14ac:dyDescent="0.2">
      <c r="A9" s="230"/>
      <c r="B9" s="7">
        <v>50000</v>
      </c>
      <c r="C9" s="2">
        <v>82</v>
      </c>
      <c r="D9" s="1">
        <f>(C9*Adjustment!$B$8)+C9</f>
        <v>81.322045580711972</v>
      </c>
      <c r="E9" s="1">
        <f>(D9*Adjustment!$B$17)+D9</f>
        <v>81.472825154314563</v>
      </c>
      <c r="F9" s="1">
        <f>(E9*Adjustment!$B$26)+E9</f>
        <v>81.312920322807628</v>
      </c>
      <c r="G9" s="1">
        <f>(F9*Adjustment!$B$35)+F9</f>
        <v>82.135086671253362</v>
      </c>
      <c r="H9" s="1">
        <f>(G9*Adjustment!$B$44)+G9</f>
        <v>81.963203356604865</v>
      </c>
      <c r="I9" s="1">
        <f>(H9*Adjustment!$B$53)+H9</f>
        <v>81.924614339450713</v>
      </c>
      <c r="J9" s="1">
        <f>(I9*Adjustment!$B$62)+I9</f>
        <v>84.479236183903708</v>
      </c>
      <c r="K9" s="1" t="e">
        <f>(J9*Adjustment!$B$71)+J9</f>
        <v>#DIV/0!</v>
      </c>
    </row>
    <row r="10" spans="1:11" ht="15" x14ac:dyDescent="0.2">
      <c r="A10" s="232" t="s">
        <v>51</v>
      </c>
      <c r="B10" s="232"/>
      <c r="C10" s="232"/>
      <c r="D10" s="20"/>
      <c r="E10" s="74"/>
      <c r="F10" s="85"/>
      <c r="G10" s="115"/>
      <c r="H10" s="124"/>
      <c r="I10" s="137"/>
      <c r="J10" s="148"/>
      <c r="K10" s="148"/>
    </row>
    <row r="11" spans="1:11" ht="30" x14ac:dyDescent="0.25">
      <c r="A11" s="4" t="s">
        <v>3</v>
      </c>
      <c r="B11" s="4" t="s">
        <v>4</v>
      </c>
      <c r="C11" s="5" t="s">
        <v>5</v>
      </c>
      <c r="D11" s="5" t="s">
        <v>5</v>
      </c>
      <c r="E11" s="5" t="s">
        <v>5</v>
      </c>
      <c r="F11" s="5" t="s">
        <v>5</v>
      </c>
      <c r="G11" s="5" t="s">
        <v>5</v>
      </c>
      <c r="H11" s="5" t="s">
        <v>5</v>
      </c>
      <c r="I11" s="5" t="s">
        <v>5</v>
      </c>
      <c r="J11" s="5" t="s">
        <v>5</v>
      </c>
      <c r="K11" s="5" t="s">
        <v>5</v>
      </c>
    </row>
    <row r="12" spans="1:11" x14ac:dyDescent="0.2">
      <c r="A12" s="230" t="s">
        <v>30</v>
      </c>
      <c r="B12" s="7">
        <v>10000</v>
      </c>
      <c r="C12" s="2">
        <v>149.55000000000001</v>
      </c>
      <c r="D12" s="1">
        <f>(C12*Adjustment!$B$8)+C12</f>
        <v>148.31355995848142</v>
      </c>
      <c r="E12" s="1">
        <f>(D12*Adjustment!$B$17)+D12</f>
        <v>148.58854880277738</v>
      </c>
      <c r="F12" s="1">
        <f>(E12*Adjustment!$B$26)+E12</f>
        <v>148.2969174911693</v>
      </c>
      <c r="G12" s="1">
        <f>(F12*Adjustment!$B$35)+F12</f>
        <v>149.79636843519441</v>
      </c>
      <c r="H12" s="1">
        <f>(G12*Adjustment!$B$44)+G12</f>
        <v>149.48289099975926</v>
      </c>
      <c r="I12" s="1">
        <f>(H12*Adjustment!$B$53)+H12</f>
        <v>149.41251310322994</v>
      </c>
      <c r="J12" s="1">
        <f>(I12*Adjustment!$B$62)+I12</f>
        <v>154.07158257686342</v>
      </c>
      <c r="K12" s="1" t="e">
        <f>(J12*Adjustment!$B$71)+J12</f>
        <v>#DIV/0!</v>
      </c>
    </row>
    <row r="13" spans="1:11" x14ac:dyDescent="0.2">
      <c r="A13" s="230"/>
      <c r="B13" s="7">
        <v>25000</v>
      </c>
      <c r="C13" s="2">
        <v>135.1</v>
      </c>
      <c r="D13" s="1">
        <f>(C13*Adjustment!$B$8)+C13</f>
        <v>133.98302875553887</v>
      </c>
      <c r="E13" s="1">
        <f>(D13*Adjustment!$B$17)+D13</f>
        <v>134.23144729692558</v>
      </c>
      <c r="F13" s="1">
        <f>(E13*Adjustment!$B$26)+E13</f>
        <v>133.96799433672328</v>
      </c>
      <c r="G13" s="1">
        <f>(F13*Adjustment!$B$35)+F13</f>
        <v>135.32256352788204</v>
      </c>
      <c r="H13" s="1">
        <f>(G13*Adjustment!$B$44)+G13</f>
        <v>135.03937528630871</v>
      </c>
      <c r="I13" s="1">
        <f>(H13*Adjustment!$B$53)+H13</f>
        <v>134.9757975275584</v>
      </c>
      <c r="J13" s="1">
        <f>(I13*Adjustment!$B$62)+I13</f>
        <v>139.18469278591937</v>
      </c>
      <c r="K13" s="1" t="e">
        <f>(J13*Adjustment!$B$71)+J13</f>
        <v>#DIV/0!</v>
      </c>
    </row>
    <row r="14" spans="1:11" x14ac:dyDescent="0.2">
      <c r="A14" s="230"/>
      <c r="B14" s="7">
        <v>50000</v>
      </c>
      <c r="C14" s="2">
        <v>115.8</v>
      </c>
      <c r="D14" s="1">
        <f>(C14*Adjustment!$B$8)+C14</f>
        <v>114.84259607617616</v>
      </c>
      <c r="E14" s="1">
        <f>(D14*Adjustment!$B$17)+D14</f>
        <v>115.05552625450764</v>
      </c>
      <c r="F14" s="1">
        <f>(E14*Adjustment!$B$26)+E14</f>
        <v>114.82970943147711</v>
      </c>
      <c r="G14" s="1">
        <f>(F14*Adjustment!$B$35)+F14</f>
        <v>115.99076873818463</v>
      </c>
      <c r="H14" s="1">
        <f>(G14*Adjustment!$B$44)+G14</f>
        <v>115.74803595969321</v>
      </c>
      <c r="I14" s="1">
        <f>(H14*Adjustment!$B$53)+H14</f>
        <v>115.69354073790723</v>
      </c>
      <c r="J14" s="1">
        <f>(I14*Adjustment!$B$62)+I14</f>
        <v>119.30116524507378</v>
      </c>
      <c r="K14" s="1" t="e">
        <f>(J14*Adjustment!$B$71)+J14</f>
        <v>#DIV/0!</v>
      </c>
    </row>
    <row r="15" spans="1:11" x14ac:dyDescent="0.2">
      <c r="A15" s="230"/>
      <c r="B15" s="7">
        <v>100000</v>
      </c>
      <c r="C15" s="2">
        <v>72.349999999999994</v>
      </c>
      <c r="D15" s="1">
        <f>(C15*Adjustment!$B$8)+C15</f>
        <v>71.751829241030606</v>
      </c>
      <c r="E15" s="1">
        <f>(D15*Adjustment!$B$17)+D15</f>
        <v>71.884864633105579</v>
      </c>
      <c r="F15" s="1">
        <f>(E15*Adjustment!$B$26)+E15</f>
        <v>71.743777870184516</v>
      </c>
      <c r="G15" s="1">
        <f>(F15*Adjustment!$B$35)+F15</f>
        <v>72.46918927640462</v>
      </c>
      <c r="H15" s="1">
        <f>(G15*Adjustment!$B$44)+G15</f>
        <v>72.317533693297079</v>
      </c>
      <c r="I15" s="1">
        <f>(H15*Adjustment!$B$53)+H15</f>
        <v>72.283485944625085</v>
      </c>
      <c r="J15" s="1">
        <f>(I15*Adjustment!$B$62)+I15</f>
        <v>74.53747241348087</v>
      </c>
      <c r="K15" s="1" t="e">
        <f>(J15*Adjustment!$B$71)+J15</f>
        <v>#DIV/0!</v>
      </c>
    </row>
    <row r="16" spans="1:11" ht="15" x14ac:dyDescent="0.2">
      <c r="A16" s="232" t="s">
        <v>51</v>
      </c>
      <c r="B16" s="232"/>
      <c r="C16" s="232"/>
      <c r="D16" s="20"/>
      <c r="E16" s="74"/>
      <c r="F16" s="85"/>
      <c r="G16" s="115"/>
      <c r="H16" s="124"/>
      <c r="I16" s="137"/>
      <c r="J16" s="148"/>
      <c r="K16" s="148"/>
    </row>
    <row r="17" spans="1:11" ht="30" x14ac:dyDescent="0.25">
      <c r="A17" s="4" t="s">
        <v>3</v>
      </c>
      <c r="B17" s="4" t="s">
        <v>4</v>
      </c>
      <c r="C17" s="5" t="s">
        <v>5</v>
      </c>
      <c r="D17" s="5" t="s">
        <v>5</v>
      </c>
      <c r="E17" s="5" t="s">
        <v>5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</row>
    <row r="18" spans="1:11" x14ac:dyDescent="0.2">
      <c r="A18" s="230" t="s">
        <v>31</v>
      </c>
      <c r="B18" s="7">
        <v>10000</v>
      </c>
      <c r="C18" s="2">
        <v>164.05</v>
      </c>
      <c r="D18" s="1">
        <f>(C18*Adjustment!$B$8)+C18</f>
        <v>162.69367777458291</v>
      </c>
      <c r="E18" s="1">
        <f>(D18*Adjustment!$B$17)+D18</f>
        <v>162.99532886055249</v>
      </c>
      <c r="F18" s="1">
        <f>(E18*Adjustment!$B$26)+E18</f>
        <v>162.67542169459256</v>
      </c>
      <c r="G18" s="1">
        <f>(F18*Adjustment!$B$35)+F18</f>
        <v>164.32025571242821</v>
      </c>
      <c r="H18" s="1">
        <f>(G18*Adjustment!$B$44)+G18</f>
        <v>163.97638427623204</v>
      </c>
      <c r="I18" s="1">
        <f>(H18*Adjustment!$B$53)+H18</f>
        <v>163.89918271203521</v>
      </c>
      <c r="J18" s="1">
        <f>(I18*Adjustment!$B$62)+I18</f>
        <v>169.00998409718781</v>
      </c>
      <c r="K18" s="1" t="e">
        <f>(J18*Adjustment!$B$71)+J18</f>
        <v>#DIV/0!</v>
      </c>
    </row>
    <row r="19" spans="1:11" x14ac:dyDescent="0.2">
      <c r="A19" s="230"/>
      <c r="B19" s="7">
        <v>25000</v>
      </c>
      <c r="C19" s="2">
        <v>139.93</v>
      </c>
      <c r="D19" s="1">
        <f>(C19*Adjustment!$B$8)+C19</f>
        <v>138.77309558669543</v>
      </c>
      <c r="E19" s="1">
        <f>(D19*Adjustment!$B$17)+D19</f>
        <v>139.03039541272241</v>
      </c>
      <c r="F19" s="1">
        <f>(E19*Adjustment!$B$26)+E19</f>
        <v>138.75752366793259</v>
      </c>
      <c r="G19" s="1">
        <f>(F19*Adjustment!$B$35)+F19</f>
        <v>140.16052046229859</v>
      </c>
      <c r="H19" s="1">
        <f>(G19*Adjustment!$B$44)+G19</f>
        <v>139.86720787426489</v>
      </c>
      <c r="I19" s="1">
        <f>(H19*Adjustment!$B$53)+H19</f>
        <v>139.80135712828462</v>
      </c>
      <c r="J19" s="1">
        <f>(I19*Adjustment!$B$62)+I19</f>
        <v>144.16072584406885</v>
      </c>
      <c r="K19" s="1" t="e">
        <f>(J19*Adjustment!$B$71)+J19</f>
        <v>#DIV/0!</v>
      </c>
    </row>
    <row r="20" spans="1:11" x14ac:dyDescent="0.2">
      <c r="A20" s="230"/>
      <c r="B20" s="7">
        <v>50000</v>
      </c>
      <c r="C20" s="2">
        <v>120.65</v>
      </c>
      <c r="D20" s="1">
        <f>(C20*Adjustment!$B$8)+C20</f>
        <v>119.65249755259633</v>
      </c>
      <c r="E20" s="1">
        <f>(D20*Adjustment!$B$17)+D20</f>
        <v>119.87434579107381</v>
      </c>
      <c r="F20" s="1">
        <f>(E20*Adjustment!$B$26)+E20</f>
        <v>119.63907118227732</v>
      </c>
      <c r="G20" s="1">
        <f>(F20*Adjustment!$B$35)+F20</f>
        <v>120.84875862056974</v>
      </c>
      <c r="H20" s="1">
        <f>(G20*Adjustment!$B$44)+G20</f>
        <v>120.59585957285826</v>
      </c>
      <c r="I20" s="1">
        <f>(H20*Adjustment!$B$53)+H20</f>
        <v>120.53908195188693</v>
      </c>
      <c r="J20" s="1">
        <f>(I20*Adjustment!$B$62)+I20</f>
        <v>124.29780299497538</v>
      </c>
      <c r="K20" s="1" t="e">
        <f>(J20*Adjustment!$B$71)+J20</f>
        <v>#DIV/0!</v>
      </c>
    </row>
    <row r="21" spans="1:11" x14ac:dyDescent="0.2">
      <c r="A21" s="230"/>
      <c r="B21" s="7">
        <v>100000</v>
      </c>
      <c r="C21" s="2">
        <v>77.2</v>
      </c>
      <c r="D21" s="1">
        <f>(C21*Adjustment!$B$8)+C21</f>
        <v>76.561730717450786</v>
      </c>
      <c r="E21" s="1">
        <f>(D21*Adjustment!$B$17)+D21</f>
        <v>76.70368416967176</v>
      </c>
      <c r="F21" s="1">
        <f>(E21*Adjustment!$B$26)+E21</f>
        <v>76.553139620984737</v>
      </c>
      <c r="G21" s="1">
        <f>(F21*Adjustment!$B$35)+F21</f>
        <v>77.327179158789747</v>
      </c>
      <c r="H21" s="1">
        <f>(G21*Adjustment!$B$44)+G21</f>
        <v>77.165357306462141</v>
      </c>
      <c r="I21" s="1">
        <f>(H21*Adjustment!$B$53)+H21</f>
        <v>77.129027158604814</v>
      </c>
      <c r="J21" s="1">
        <f>(I21*Adjustment!$B$62)+I21</f>
        <v>79.534110163382508</v>
      </c>
      <c r="K21" s="1" t="e">
        <f>(J21*Adjustment!$B$71)+J21</f>
        <v>#DIV/0!</v>
      </c>
    </row>
    <row r="22" spans="1:11" ht="15" x14ac:dyDescent="0.2">
      <c r="A22" s="232" t="s">
        <v>51</v>
      </c>
      <c r="B22" s="232"/>
      <c r="C22" s="232"/>
      <c r="D22" s="20"/>
      <c r="E22" s="74"/>
      <c r="F22" s="85"/>
      <c r="G22" s="115"/>
      <c r="H22" s="124"/>
      <c r="I22" s="137"/>
      <c r="J22" s="148"/>
      <c r="K22" s="148"/>
    </row>
    <row r="23" spans="1:11" ht="15" x14ac:dyDescent="0.25">
      <c r="A23" s="229" t="s">
        <v>9</v>
      </c>
      <c r="B23" s="229"/>
      <c r="C23" s="229"/>
      <c r="D23" s="18"/>
      <c r="E23" s="72"/>
      <c r="F23" s="83"/>
      <c r="G23" s="113"/>
      <c r="H23" s="129"/>
      <c r="I23" s="135"/>
      <c r="J23" s="146"/>
      <c r="K23" s="146"/>
    </row>
    <row r="24" spans="1:11" ht="15" x14ac:dyDescent="0.25">
      <c r="A24" s="14" t="s">
        <v>10</v>
      </c>
      <c r="B24" s="15" t="s">
        <v>11</v>
      </c>
      <c r="C24" s="5" t="s">
        <v>12</v>
      </c>
      <c r="D24" s="5" t="s">
        <v>12</v>
      </c>
      <c r="E24" s="5" t="s">
        <v>12</v>
      </c>
      <c r="F24" s="5" t="s">
        <v>12</v>
      </c>
      <c r="G24" s="5" t="s">
        <v>12</v>
      </c>
      <c r="H24" s="5" t="s">
        <v>12</v>
      </c>
      <c r="I24" s="5" t="s">
        <v>12</v>
      </c>
      <c r="J24" s="5" t="s">
        <v>12</v>
      </c>
      <c r="K24" s="5" t="s">
        <v>12</v>
      </c>
    </row>
    <row r="25" spans="1:11" ht="28.5" x14ac:dyDescent="0.2">
      <c r="A25" s="8" t="s">
        <v>13</v>
      </c>
      <c r="B25" s="13" t="s">
        <v>14</v>
      </c>
      <c r="C25" s="1">
        <v>25</v>
      </c>
      <c r="D25" s="1">
        <f>(C25*Adjustment!$B$8)+C25</f>
        <v>24.793306579485357</v>
      </c>
      <c r="E25" s="1">
        <f>(D25*Adjustment!$B$17)+D25</f>
        <v>24.83927596168127</v>
      </c>
      <c r="F25" s="1">
        <f>(E25*Adjustment!$B$26)+E25</f>
        <v>24.790524488660861</v>
      </c>
      <c r="G25" s="1">
        <f>(F25*Adjustment!$B$35)+F25</f>
        <v>25.041184960747977</v>
      </c>
      <c r="H25" s="1">
        <f>(G25*Adjustment!$B$44)+G25</f>
        <v>24.98878151116002</v>
      </c>
      <c r="I25" s="1">
        <f>(H25*Adjustment!$B$53)+H25</f>
        <v>24.977016566905704</v>
      </c>
      <c r="J25" s="1">
        <f>(I25*Adjustment!$B$62)+I25</f>
        <v>25.755864690214544</v>
      </c>
      <c r="K25" s="1" t="e">
        <f>(J25*Adjustment!$B$71)+J25</f>
        <v>#DIV/0!</v>
      </c>
    </row>
    <row r="26" spans="1:11" ht="21.6" customHeight="1" x14ac:dyDescent="0.2">
      <c r="A26" s="8" t="s">
        <v>15</v>
      </c>
      <c r="B26" s="13" t="s">
        <v>16</v>
      </c>
      <c r="C26" s="1">
        <v>0.75</v>
      </c>
      <c r="D26" s="1">
        <f>(C26*Adjustment!$B$8)+C26</f>
        <v>0.74379919738456068</v>
      </c>
      <c r="E26" s="1">
        <f>(D26*Adjustment!$B$17)+D26</f>
        <v>0.74517827885043808</v>
      </c>
      <c r="F26" s="1">
        <f>(E26*Adjustment!$B$26)+E26</f>
        <v>0.74371573465982577</v>
      </c>
      <c r="G26" s="1">
        <f>(F26*Adjustment!$B$35)+F26</f>
        <v>0.75123554882243915</v>
      </c>
      <c r="H26" s="1">
        <f>(G26*Adjustment!$B$44)+G26</f>
        <v>0.74966344533480045</v>
      </c>
      <c r="I26" s="1">
        <f>(H26*Adjustment!$B$53)+H26</f>
        <v>0.74931049700717101</v>
      </c>
      <c r="J26" s="1">
        <f>(I26*Adjustment!$B$62)+I26</f>
        <v>0.77267594070643619</v>
      </c>
      <c r="K26" s="1" t="e">
        <f>(J26*Adjustment!$B$71)+J26</f>
        <v>#DIV/0!</v>
      </c>
    </row>
    <row r="27" spans="1:11" ht="28.5" x14ac:dyDescent="0.2">
      <c r="A27" s="8" t="s">
        <v>19</v>
      </c>
      <c r="B27" s="9" t="s">
        <v>18</v>
      </c>
      <c r="C27" s="1">
        <v>2</v>
      </c>
      <c r="D27" s="1">
        <f>(C27*Adjustment!$B$8)+C27</f>
        <v>1.9834645263588284</v>
      </c>
      <c r="E27" s="1">
        <f>(D27*Adjustment!$B$17)+D27</f>
        <v>1.9871420769345014</v>
      </c>
      <c r="F27" s="1">
        <f>(E27*Adjustment!$B$26)+E27</f>
        <v>1.9832419590928687</v>
      </c>
      <c r="G27" s="1">
        <f>(F27*Adjustment!$B$35)+F27</f>
        <v>2.003294796859838</v>
      </c>
      <c r="H27" s="1">
        <f>(G27*Adjustment!$B$44)+G27</f>
        <v>1.9991025208928015</v>
      </c>
      <c r="I27" s="1">
        <f>(H27*Adjustment!$B$53)+H27</f>
        <v>1.9981613253524562</v>
      </c>
      <c r="J27" s="1">
        <f>(I27*Adjustment!$B$62)+I27</f>
        <v>2.0604691752171633</v>
      </c>
      <c r="K27" s="1" t="e">
        <f>(J27*Adjustment!$B$71)+J27</f>
        <v>#DIV/0!</v>
      </c>
    </row>
    <row r="28" spans="1:11" ht="28.5" x14ac:dyDescent="0.2">
      <c r="A28" s="8" t="s">
        <v>32</v>
      </c>
      <c r="B28" s="9" t="s">
        <v>18</v>
      </c>
      <c r="C28" s="1">
        <v>18</v>
      </c>
      <c r="D28" s="1">
        <f>(C28*Adjustment!$B$8)+C28</f>
        <v>17.851180737229456</v>
      </c>
      <c r="E28" s="1">
        <f>(D28*Adjustment!$B$17)+D28</f>
        <v>17.884278692410515</v>
      </c>
      <c r="F28" s="1">
        <f>(E28*Adjustment!$B$26)+E28</f>
        <v>17.849177631835822</v>
      </c>
      <c r="G28" s="1">
        <f>(F28*Adjustment!$B$35)+F28</f>
        <v>18.029653171738545</v>
      </c>
      <c r="H28" s="1">
        <f>(G28*Adjustment!$B$44)+G28</f>
        <v>17.991922688035217</v>
      </c>
      <c r="I28" s="1">
        <f>(H28*Adjustment!$B$53)+H28</f>
        <v>17.983451928172109</v>
      </c>
      <c r="J28" s="1">
        <f>(I28*Adjustment!$B$62)+I28</f>
        <v>18.544222576954471</v>
      </c>
      <c r="K28" s="1" t="e">
        <f>(J28*Adjustment!$B$71)+J28</f>
        <v>#DIV/0!</v>
      </c>
    </row>
    <row r="29" spans="1:11" ht="15" x14ac:dyDescent="0.2">
      <c r="A29" s="232" t="s">
        <v>51</v>
      </c>
      <c r="B29" s="232"/>
      <c r="C29" s="232"/>
      <c r="D29" s="20"/>
      <c r="E29" s="74"/>
      <c r="F29" s="85"/>
      <c r="G29" s="115"/>
      <c r="H29" s="124"/>
      <c r="I29" s="137"/>
      <c r="J29" s="148"/>
      <c r="K29" s="148"/>
    </row>
    <row r="30" spans="1:11" ht="26.25" customHeight="1" x14ac:dyDescent="0.2">
      <c r="A30" s="234" t="s">
        <v>20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</row>
    <row r="31" spans="1:11" ht="30" x14ac:dyDescent="0.25">
      <c r="A31" s="4" t="s">
        <v>3</v>
      </c>
      <c r="B31" s="4" t="s">
        <v>4</v>
      </c>
      <c r="C31" s="5" t="s">
        <v>5</v>
      </c>
      <c r="D31" s="5" t="s">
        <v>5</v>
      </c>
      <c r="E31" s="5" t="s">
        <v>5</v>
      </c>
      <c r="F31" s="5" t="s">
        <v>5</v>
      </c>
      <c r="G31" s="5" t="s">
        <v>5</v>
      </c>
      <c r="H31" s="5" t="s">
        <v>5</v>
      </c>
      <c r="I31" s="5" t="s">
        <v>5</v>
      </c>
      <c r="J31" s="5" t="s">
        <v>5</v>
      </c>
      <c r="K31" s="5" t="s">
        <v>5</v>
      </c>
    </row>
    <row r="32" spans="1:11" x14ac:dyDescent="0.2">
      <c r="A32" s="243" t="s">
        <v>33</v>
      </c>
      <c r="B32" s="7">
        <v>10000</v>
      </c>
      <c r="C32" s="2">
        <v>144.75</v>
      </c>
      <c r="D32" s="1">
        <f>(C32*Adjustment!$B$8)+C32</f>
        <v>143.55324509522021</v>
      </c>
      <c r="E32" s="1">
        <f>(D32*Adjustment!$B$17)+D32</f>
        <v>143.81940781813455</v>
      </c>
      <c r="F32" s="1">
        <f>(E32*Adjustment!$B$26)+E32</f>
        <v>143.53713678934639</v>
      </c>
      <c r="G32" s="1">
        <f>(F32*Adjustment!$B$35)+F32</f>
        <v>144.98846092273078</v>
      </c>
      <c r="H32" s="1">
        <f>(G32*Adjustment!$B$44)+G32</f>
        <v>144.68504494961653</v>
      </c>
      <c r="I32" s="1">
        <f>(H32*Adjustment!$B$53)+H32</f>
        <v>144.61692592238404</v>
      </c>
      <c r="J32" s="1">
        <f>(I32*Adjustment!$B$62)+I32</f>
        <v>149.12645655634222</v>
      </c>
      <c r="K32" s="1" t="e">
        <f>(J32*Adjustment!$B$71)+J32</f>
        <v>#DIV/0!</v>
      </c>
    </row>
    <row r="33" spans="1:11" x14ac:dyDescent="0.2">
      <c r="A33" s="230"/>
      <c r="B33" s="7">
        <v>25000</v>
      </c>
      <c r="C33" s="2">
        <v>115.8</v>
      </c>
      <c r="D33" s="1">
        <f>(C33*Adjustment!$B$8)+C33</f>
        <v>114.84259607617616</v>
      </c>
      <c r="E33" s="1">
        <f>(D33*Adjustment!$B$17)+D33</f>
        <v>115.05552625450764</v>
      </c>
      <c r="F33" s="1">
        <f>(E33*Adjustment!$B$26)+E33</f>
        <v>114.82970943147711</v>
      </c>
      <c r="G33" s="1">
        <f>(F33*Adjustment!$B$35)+F33</f>
        <v>115.99076873818463</v>
      </c>
      <c r="H33" s="1">
        <f>(G33*Adjustment!$B$44)+G33</f>
        <v>115.74803595969321</v>
      </c>
      <c r="I33" s="1">
        <f>(H33*Adjustment!$B$53)+H33</f>
        <v>115.69354073790723</v>
      </c>
      <c r="J33" s="1">
        <f>(I33*Adjustment!$B$62)+I33</f>
        <v>119.30116524507378</v>
      </c>
      <c r="K33" s="1" t="e">
        <f>(J33*Adjustment!$B$71)+J33</f>
        <v>#DIV/0!</v>
      </c>
    </row>
    <row r="34" spans="1:11" x14ac:dyDescent="0.2">
      <c r="A34" s="230"/>
      <c r="B34" s="7">
        <v>50000</v>
      </c>
      <c r="C34" s="2">
        <v>96.5</v>
      </c>
      <c r="D34" s="1">
        <f>(C34*Adjustment!$B$8)+C34</f>
        <v>95.702163396813475</v>
      </c>
      <c r="E34" s="1">
        <f>(D34*Adjustment!$B$17)+D34</f>
        <v>95.8796052120897</v>
      </c>
      <c r="F34" s="1">
        <f>(E34*Adjustment!$B$26)+E34</f>
        <v>95.691424526230918</v>
      </c>
      <c r="G34" s="1">
        <f>(F34*Adjustment!$B$35)+F34</f>
        <v>96.658973948487173</v>
      </c>
      <c r="H34" s="1">
        <f>(G34*Adjustment!$B$44)+G34</f>
        <v>96.456696633077655</v>
      </c>
      <c r="I34" s="1">
        <f>(H34*Adjustment!$B$53)+H34</f>
        <v>96.411283948255999</v>
      </c>
      <c r="J34" s="1">
        <f>(I34*Adjustment!$B$62)+I34</f>
        <v>99.417637704228113</v>
      </c>
      <c r="K34" s="1" t="e">
        <f>(J34*Adjustment!$B$71)+J34</f>
        <v>#DIV/0!</v>
      </c>
    </row>
    <row r="35" spans="1:11" ht="15" x14ac:dyDescent="0.2">
      <c r="A35" s="232" t="s">
        <v>51</v>
      </c>
      <c r="B35" s="232"/>
      <c r="C35" s="232"/>
      <c r="D35" s="20"/>
      <c r="E35" s="74"/>
      <c r="F35" s="85"/>
      <c r="G35" s="115"/>
      <c r="H35" s="124"/>
      <c r="I35" s="137"/>
      <c r="J35" s="148"/>
      <c r="K35" s="148"/>
    </row>
    <row r="36" spans="1:11" ht="30" x14ac:dyDescent="0.25">
      <c r="A36" s="4" t="s">
        <v>3</v>
      </c>
      <c r="B36" s="4" t="s">
        <v>4</v>
      </c>
      <c r="C36" s="5" t="s">
        <v>5</v>
      </c>
      <c r="D36" s="5" t="s">
        <v>5</v>
      </c>
      <c r="E36" s="5" t="s">
        <v>5</v>
      </c>
      <c r="F36" s="5" t="s">
        <v>5</v>
      </c>
      <c r="G36" s="5" t="s">
        <v>5</v>
      </c>
      <c r="H36" s="5" t="s">
        <v>5</v>
      </c>
      <c r="I36" s="5" t="s">
        <v>5</v>
      </c>
      <c r="J36" s="5" t="s">
        <v>5</v>
      </c>
      <c r="K36" s="5" t="s">
        <v>5</v>
      </c>
    </row>
    <row r="37" spans="1:11" x14ac:dyDescent="0.2">
      <c r="A37" s="230" t="s">
        <v>30</v>
      </c>
      <c r="B37" s="7">
        <v>10000</v>
      </c>
      <c r="C37" s="2">
        <v>135.1</v>
      </c>
      <c r="D37" s="1">
        <f>(C37*Adjustment!$B$8)+C37</f>
        <v>133.98302875553887</v>
      </c>
      <c r="E37" s="1">
        <f>(D37*Adjustment!$B$17)+D37</f>
        <v>134.23144729692558</v>
      </c>
      <c r="F37" s="1">
        <f>(E37*Adjustment!$B$26)+E37</f>
        <v>133.96799433672328</v>
      </c>
      <c r="G37" s="1">
        <f>(F37*Adjustment!$B$35)+F37</f>
        <v>135.32256352788204</v>
      </c>
      <c r="H37" s="1">
        <f>(G37*Adjustment!$B$44)+G37</f>
        <v>135.03937528630871</v>
      </c>
      <c r="I37" s="1">
        <f>(H37*Adjustment!$B$53)+H37</f>
        <v>134.9757975275584</v>
      </c>
      <c r="J37" s="1">
        <f>(I37*Adjustment!$B$62)+I37</f>
        <v>139.18469278591937</v>
      </c>
      <c r="K37" s="1" t="e">
        <f>(J37*Adjustment!$B$71)+J37</f>
        <v>#DIV/0!</v>
      </c>
    </row>
    <row r="38" spans="1:11" x14ac:dyDescent="0.2">
      <c r="A38" s="230"/>
      <c r="B38" s="7">
        <v>25000</v>
      </c>
      <c r="C38" s="2">
        <v>115.8</v>
      </c>
      <c r="D38" s="1">
        <f>(C38*Adjustment!$B$8)+C38</f>
        <v>114.84259607617616</v>
      </c>
      <c r="E38" s="1">
        <f>(D38*Adjustment!$B$17)+D38</f>
        <v>115.05552625450764</v>
      </c>
      <c r="F38" s="1">
        <f>(E38*Adjustment!$B$26)+E38</f>
        <v>114.82970943147711</v>
      </c>
      <c r="G38" s="1">
        <f>(F38*Adjustment!$B$35)+F38</f>
        <v>115.99076873818463</v>
      </c>
      <c r="H38" s="1">
        <f>(G38*Adjustment!$B$44)+G38</f>
        <v>115.74803595969321</v>
      </c>
      <c r="I38" s="1">
        <f>(H38*Adjustment!$B$53)+H38</f>
        <v>115.69354073790723</v>
      </c>
      <c r="J38" s="1">
        <f>(I38*Adjustment!$B$62)+I38</f>
        <v>119.30116524507378</v>
      </c>
      <c r="K38" s="1" t="e">
        <f>(J38*Adjustment!$B$71)+J38</f>
        <v>#DIV/0!</v>
      </c>
    </row>
    <row r="39" spans="1:11" x14ac:dyDescent="0.2">
      <c r="A39" s="230"/>
      <c r="B39" s="7">
        <v>50000</v>
      </c>
      <c r="C39" s="2">
        <v>96.5</v>
      </c>
      <c r="D39" s="1">
        <f>(C39*Adjustment!$B$8)+C39</f>
        <v>95.702163396813475</v>
      </c>
      <c r="E39" s="1">
        <f>(D39*Adjustment!$B$17)+D39</f>
        <v>95.8796052120897</v>
      </c>
      <c r="F39" s="1">
        <f>(E39*Adjustment!$B$26)+E39</f>
        <v>95.691424526230918</v>
      </c>
      <c r="G39" s="1">
        <f>(F39*Adjustment!$B$35)+F39</f>
        <v>96.658973948487173</v>
      </c>
      <c r="H39" s="1">
        <f>(G39*Adjustment!$B$44)+G39</f>
        <v>96.456696633077655</v>
      </c>
      <c r="I39" s="1">
        <f>(H39*Adjustment!$B$53)+H39</f>
        <v>96.411283948255999</v>
      </c>
      <c r="J39" s="1">
        <f>(I39*Adjustment!$B$62)+I39</f>
        <v>99.417637704228113</v>
      </c>
      <c r="K39" s="1" t="e">
        <f>(J39*Adjustment!$B$71)+J39</f>
        <v>#DIV/0!</v>
      </c>
    </row>
    <row r="40" spans="1:11" x14ac:dyDescent="0.2">
      <c r="A40" s="230"/>
      <c r="B40" s="7">
        <v>100000</v>
      </c>
      <c r="C40" s="2">
        <v>67.55</v>
      </c>
      <c r="D40" s="1">
        <f>(C40*Adjustment!$B$8)+C40</f>
        <v>66.991514377769434</v>
      </c>
      <c r="E40" s="1">
        <f>(D40*Adjustment!$B$17)+D40</f>
        <v>67.11572364846279</v>
      </c>
      <c r="F40" s="1">
        <f>(E40*Adjustment!$B$26)+E40</f>
        <v>66.98399716836164</v>
      </c>
      <c r="G40" s="1">
        <f>(F40*Adjustment!$B$35)+F40</f>
        <v>67.66128176394102</v>
      </c>
      <c r="H40" s="1">
        <f>(G40*Adjustment!$B$44)+G40</f>
        <v>67.519687643154356</v>
      </c>
      <c r="I40" s="1">
        <f>(H40*Adjustment!$B$53)+H40</f>
        <v>67.487898763779199</v>
      </c>
      <c r="J40" s="1">
        <f>(I40*Adjustment!$B$62)+I40</f>
        <v>69.592346392959683</v>
      </c>
      <c r="K40" s="1" t="e">
        <f>(J40*Adjustment!$B$71)+J40</f>
        <v>#DIV/0!</v>
      </c>
    </row>
    <row r="41" spans="1:11" ht="15" x14ac:dyDescent="0.2">
      <c r="A41" s="232" t="s">
        <v>51</v>
      </c>
      <c r="B41" s="232"/>
      <c r="C41" s="232"/>
      <c r="D41" s="20"/>
      <c r="E41" s="74"/>
      <c r="F41" s="85"/>
      <c r="G41" s="115"/>
      <c r="H41" s="124"/>
      <c r="I41" s="137"/>
      <c r="J41" s="148"/>
      <c r="K41" s="148"/>
    </row>
    <row r="42" spans="1:11" ht="30" x14ac:dyDescent="0.25">
      <c r="A42" s="4" t="s">
        <v>3</v>
      </c>
      <c r="B42" s="4" t="s">
        <v>4</v>
      </c>
      <c r="C42" s="5" t="s">
        <v>5</v>
      </c>
      <c r="D42" s="5" t="s">
        <v>5</v>
      </c>
      <c r="E42" s="5" t="s">
        <v>5</v>
      </c>
      <c r="F42" s="5" t="s">
        <v>5</v>
      </c>
      <c r="G42" s="5" t="s">
        <v>5</v>
      </c>
      <c r="H42" s="5" t="s">
        <v>5</v>
      </c>
      <c r="I42" s="5" t="s">
        <v>5</v>
      </c>
      <c r="J42" s="5" t="s">
        <v>5</v>
      </c>
      <c r="K42" s="5" t="s">
        <v>5</v>
      </c>
    </row>
    <row r="43" spans="1:11" x14ac:dyDescent="0.2">
      <c r="A43" s="230" t="s">
        <v>31</v>
      </c>
      <c r="B43" s="7">
        <v>10000</v>
      </c>
      <c r="C43" s="2">
        <v>154.4</v>
      </c>
      <c r="D43" s="1">
        <f>(C43*Adjustment!$B$8)+C43</f>
        <v>153.12346143490157</v>
      </c>
      <c r="E43" s="1">
        <f>(D43*Adjustment!$B$17)+D43</f>
        <v>153.40736833934352</v>
      </c>
      <c r="F43" s="1">
        <f>(E43*Adjustment!$B$26)+E43</f>
        <v>153.10627924196947</v>
      </c>
      <c r="G43" s="1">
        <f>(F43*Adjustment!$B$35)+F43</f>
        <v>154.65435831757949</v>
      </c>
      <c r="H43" s="1">
        <f>(G43*Adjustment!$B$44)+G43</f>
        <v>154.33071461292428</v>
      </c>
      <c r="I43" s="1">
        <f>(H43*Adjustment!$B$53)+H43</f>
        <v>154.25805431720963</v>
      </c>
      <c r="J43" s="1">
        <f>(I43*Adjustment!$B$62)+I43</f>
        <v>159.06822032676502</v>
      </c>
      <c r="K43" s="1" t="e">
        <f>(J43*Adjustment!$B$71)+J43</f>
        <v>#DIV/0!</v>
      </c>
    </row>
    <row r="44" spans="1:11" x14ac:dyDescent="0.2">
      <c r="A44" s="230"/>
      <c r="B44" s="7">
        <v>25000</v>
      </c>
      <c r="C44" s="2">
        <v>125.45</v>
      </c>
      <c r="D44" s="1">
        <f>(C44*Adjustment!$B$8)+C44</f>
        <v>124.41281241585752</v>
      </c>
      <c r="E44" s="1">
        <f>(D44*Adjustment!$B$17)+D44</f>
        <v>124.64348677571661</v>
      </c>
      <c r="F44" s="1">
        <f>(E44*Adjustment!$B$26)+E44</f>
        <v>124.3988518841002</v>
      </c>
      <c r="G44" s="1">
        <f>(F44*Adjustment!$B$35)+F44</f>
        <v>125.65666613303334</v>
      </c>
      <c r="H44" s="1">
        <f>(G44*Adjustment!$B$44)+G44</f>
        <v>125.39370562300097</v>
      </c>
      <c r="I44" s="1">
        <f>(H44*Adjustment!$B$53)+H44</f>
        <v>125.33466913273281</v>
      </c>
      <c r="J44" s="1">
        <f>(I44*Adjustment!$B$62)+I44</f>
        <v>129.24292901549657</v>
      </c>
      <c r="K44" s="1" t="e">
        <f>(J44*Adjustment!$B$71)+J44</f>
        <v>#DIV/0!</v>
      </c>
    </row>
    <row r="45" spans="1:11" x14ac:dyDescent="0.2">
      <c r="A45" s="230"/>
      <c r="B45" s="7">
        <v>50000</v>
      </c>
      <c r="C45" s="2">
        <v>110.95</v>
      </c>
      <c r="D45" s="1">
        <f>(C45*Adjustment!$B$8)+C45</f>
        <v>110.03269459975601</v>
      </c>
      <c r="E45" s="1">
        <f>(D45*Adjustment!$B$17)+D45</f>
        <v>110.23670671794147</v>
      </c>
      <c r="F45" s="1">
        <f>(E45*Adjustment!$B$26)+E45</f>
        <v>110.02034768067689</v>
      </c>
      <c r="G45" s="1">
        <f>(F45*Adjustment!$B$35)+F45</f>
        <v>111.1327788557995</v>
      </c>
      <c r="H45" s="1">
        <f>(G45*Adjustment!$B$44)+G45</f>
        <v>110.90021234652815</v>
      </c>
      <c r="I45" s="1">
        <f>(H45*Adjustment!$B$53)+H45</f>
        <v>110.8479995239275</v>
      </c>
      <c r="J45" s="1">
        <f>(I45*Adjustment!$B$62)+I45</f>
        <v>114.30452749517212</v>
      </c>
      <c r="K45" s="1" t="e">
        <f>(J45*Adjustment!$B$71)+J45</f>
        <v>#DIV/0!</v>
      </c>
    </row>
    <row r="46" spans="1:11" x14ac:dyDescent="0.2">
      <c r="A46" s="230"/>
      <c r="B46" s="7">
        <v>100000</v>
      </c>
      <c r="C46" s="2">
        <v>72.349999999999994</v>
      </c>
      <c r="D46" s="1">
        <f>(C46*Adjustment!$B$8)+C46</f>
        <v>71.751829241030606</v>
      </c>
      <c r="E46" s="1">
        <f>(D46*Adjustment!$B$17)+D46</f>
        <v>71.884864633105579</v>
      </c>
      <c r="F46" s="1">
        <f>(E46*Adjustment!$B$26)+E46</f>
        <v>71.743777870184516</v>
      </c>
      <c r="G46" s="1">
        <f>(F46*Adjustment!$B$35)+F46</f>
        <v>72.46918927640462</v>
      </c>
      <c r="H46" s="1">
        <f>(G46*Adjustment!$B$44)+G46</f>
        <v>72.317533693297079</v>
      </c>
      <c r="I46" s="1">
        <f>(H46*Adjustment!$B$53)+H46</f>
        <v>72.283485944625085</v>
      </c>
      <c r="J46" s="1">
        <f>(I46*Adjustment!$B$62)+I46</f>
        <v>74.53747241348087</v>
      </c>
      <c r="K46" s="1" t="e">
        <f>(J46*Adjustment!$B$71)+J46</f>
        <v>#DIV/0!</v>
      </c>
    </row>
    <row r="47" spans="1:11" ht="15" x14ac:dyDescent="0.2">
      <c r="A47" s="232" t="s">
        <v>51</v>
      </c>
      <c r="B47" s="232"/>
      <c r="C47" s="232"/>
      <c r="D47" s="20"/>
      <c r="E47" s="74"/>
      <c r="F47" s="85"/>
      <c r="G47" s="115"/>
      <c r="H47" s="124"/>
      <c r="I47" s="137"/>
      <c r="J47" s="148"/>
      <c r="K47" s="148"/>
    </row>
  </sheetData>
  <mergeCells count="20">
    <mergeCell ref="A30:K30"/>
    <mergeCell ref="A43:A46"/>
    <mergeCell ref="A47:C47"/>
    <mergeCell ref="A32:A34"/>
    <mergeCell ref="A35:C35"/>
    <mergeCell ref="A37:A40"/>
    <mergeCell ref="A41:C41"/>
    <mergeCell ref="A22:C22"/>
    <mergeCell ref="A23:C23"/>
    <mergeCell ref="A29:C29"/>
    <mergeCell ref="A10:C10"/>
    <mergeCell ref="A12:A15"/>
    <mergeCell ref="A16:C16"/>
    <mergeCell ref="A18:A21"/>
    <mergeCell ref="A7:A9"/>
    <mergeCell ref="A1:C1"/>
    <mergeCell ref="A2:C2"/>
    <mergeCell ref="A3:C3"/>
    <mergeCell ref="A4:C4"/>
    <mergeCell ref="A5:K5"/>
  </mergeCells>
  <pageMargins left="0.7" right="0.7" top="0.75" bottom="0.75" header="0.3" footer="0.3"/>
  <pageSetup orientation="landscape" r:id="rId1"/>
  <headerFooter>
    <oddFooter xml:space="preserve">&amp;L23272_Attachment 1
&amp;A&amp;R
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89"/>
  <sheetViews>
    <sheetView zoomScale="80" zoomScaleNormal="80" workbookViewId="0">
      <selection activeCell="J44" sqref="J44"/>
    </sheetView>
  </sheetViews>
  <sheetFormatPr defaultColWidth="8.625" defaultRowHeight="14.25" x14ac:dyDescent="0.2"/>
  <cols>
    <col min="1" max="1" width="26.375" style="3" customWidth="1"/>
    <col min="2" max="2" width="19.625" style="3" customWidth="1"/>
    <col min="3" max="3" width="34.625" style="3" customWidth="1"/>
    <col min="4" max="4" width="28.5" style="3" customWidth="1"/>
    <col min="5" max="7" width="27" style="3" customWidth="1"/>
    <col min="8" max="11" width="30.125" style="3" customWidth="1"/>
    <col min="12" max="16384" width="8.625" style="3"/>
  </cols>
  <sheetData>
    <row r="1" spans="1:11" ht="20.25" x14ac:dyDescent="0.2">
      <c r="A1" s="244" t="s">
        <v>0</v>
      </c>
      <c r="B1" s="244"/>
      <c r="C1" s="244"/>
      <c r="D1" s="27"/>
      <c r="E1" s="81"/>
      <c r="F1" s="92"/>
      <c r="G1" s="122"/>
      <c r="H1" s="134"/>
      <c r="I1" s="144"/>
      <c r="J1" s="159"/>
      <c r="K1" s="159"/>
    </row>
    <row r="2" spans="1:11" ht="20.25" x14ac:dyDescent="0.2">
      <c r="A2" s="244" t="s">
        <v>28</v>
      </c>
      <c r="B2" s="244"/>
      <c r="C2" s="244"/>
      <c r="D2" s="27"/>
      <c r="E2" s="81"/>
      <c r="F2" s="92"/>
      <c r="G2" s="122"/>
      <c r="H2" s="134"/>
      <c r="I2" s="144"/>
      <c r="J2" s="159"/>
      <c r="K2" s="159"/>
    </row>
    <row r="3" spans="1:11" ht="81" x14ac:dyDescent="0.2">
      <c r="A3" s="231"/>
      <c r="B3" s="231"/>
      <c r="C3" s="231"/>
      <c r="D3" s="44" t="s">
        <v>74</v>
      </c>
      <c r="E3" s="44" t="s">
        <v>126</v>
      </c>
      <c r="F3" s="44" t="s">
        <v>125</v>
      </c>
      <c r="G3" s="44" t="s">
        <v>134</v>
      </c>
      <c r="H3" s="44" t="s">
        <v>135</v>
      </c>
      <c r="I3" s="44" t="s">
        <v>136</v>
      </c>
      <c r="J3" s="44" t="s">
        <v>148</v>
      </c>
      <c r="K3" s="44" t="s">
        <v>149</v>
      </c>
    </row>
    <row r="4" spans="1:11" ht="24" customHeight="1" x14ac:dyDescent="0.2">
      <c r="A4" s="237" t="s">
        <v>50</v>
      </c>
      <c r="B4" s="237"/>
      <c r="C4" s="237"/>
      <c r="D4" s="23"/>
      <c r="E4" s="77"/>
      <c r="F4" s="88"/>
      <c r="G4" s="117"/>
      <c r="H4" s="128"/>
      <c r="I4" s="139"/>
      <c r="J4" s="156"/>
      <c r="K4" s="156"/>
    </row>
    <row r="5" spans="1:11" ht="24.75" customHeight="1" x14ac:dyDescent="0.2">
      <c r="A5" s="234" t="s">
        <v>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</row>
    <row r="6" spans="1:11" ht="30" x14ac:dyDescent="0.25">
      <c r="A6" s="4" t="s">
        <v>3</v>
      </c>
      <c r="B6" s="4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</row>
    <row r="7" spans="1:11" x14ac:dyDescent="0.2">
      <c r="A7" s="243" t="s">
        <v>34</v>
      </c>
      <c r="B7" s="7">
        <v>7500</v>
      </c>
      <c r="C7" s="2">
        <v>125.45</v>
      </c>
      <c r="D7" s="1">
        <f>(C7*Adjustment!$B$8)+C7</f>
        <v>124.41281241585752</v>
      </c>
      <c r="E7" s="1">
        <f>(D7*Adjustment!$B$17)+D7</f>
        <v>124.64348677571661</v>
      </c>
      <c r="F7" s="1">
        <f>(E7*Adjustment!$B$26)+E7</f>
        <v>124.3988518841002</v>
      </c>
      <c r="G7" s="1">
        <f>(F7*Adjustment!$B$35)+F7</f>
        <v>125.65666613303334</v>
      </c>
      <c r="H7" s="1">
        <f>(G7*Adjustment!$B$44)+G7</f>
        <v>125.39370562300097</v>
      </c>
      <c r="I7" s="1">
        <f>(H7*Adjustment!$B$53)+H7</f>
        <v>125.33466913273281</v>
      </c>
      <c r="J7" s="1">
        <f>(I7*Adjustment!$B$62)+I7</f>
        <v>129.24292901549657</v>
      </c>
      <c r="K7" s="1" t="e">
        <f>(J7*Adjustment!$B$71)+J7</f>
        <v>#DIV/0!</v>
      </c>
    </row>
    <row r="8" spans="1:11" x14ac:dyDescent="0.2">
      <c r="A8" s="243"/>
      <c r="B8" s="7">
        <v>10000</v>
      </c>
      <c r="C8" s="2">
        <v>120.6</v>
      </c>
      <c r="D8" s="1">
        <f>(C8*Adjustment!$B$8)+C8</f>
        <v>119.60291093943735</v>
      </c>
      <c r="E8" s="1">
        <f>(D8*Adjustment!$B$17)+D8</f>
        <v>119.82466723915044</v>
      </c>
      <c r="F8" s="1">
        <f>(E8*Adjustment!$B$26)+E8</f>
        <v>119.58949013329999</v>
      </c>
      <c r="G8" s="1">
        <f>(F8*Adjustment!$B$35)+F8</f>
        <v>120.79867625064823</v>
      </c>
      <c r="H8" s="1">
        <f>(G8*Adjustment!$B$44)+G8</f>
        <v>120.54588200983592</v>
      </c>
      <c r="I8" s="1">
        <f>(H8*Adjustment!$B$53)+H8</f>
        <v>120.4891279187531</v>
      </c>
      <c r="J8" s="1">
        <f>(I8*Adjustment!$B$62)+I8</f>
        <v>124.24629126559493</v>
      </c>
      <c r="K8" s="1" t="e">
        <f>(J8*Adjustment!$B$71)+J8</f>
        <v>#DIV/0!</v>
      </c>
    </row>
    <row r="9" spans="1:11" x14ac:dyDescent="0.2">
      <c r="A9" s="243"/>
      <c r="B9" s="7">
        <v>25000</v>
      </c>
      <c r="C9" s="2">
        <v>86.85</v>
      </c>
      <c r="D9" s="1">
        <f>(C9*Adjustment!$B$8)+C9</f>
        <v>86.131947057132123</v>
      </c>
      <c r="E9" s="1">
        <f>(D9*Adjustment!$B$17)+D9</f>
        <v>86.29164469088073</v>
      </c>
      <c r="F9" s="1">
        <f>(E9*Adjustment!$B$26)+E9</f>
        <v>86.122282073607835</v>
      </c>
      <c r="G9" s="1">
        <f>(F9*Adjustment!$B$35)+F9</f>
        <v>86.993076553638474</v>
      </c>
      <c r="H9" s="1">
        <f>(G9*Adjustment!$B$44)+G9</f>
        <v>86.811026969769912</v>
      </c>
      <c r="I9" s="1">
        <f>(H9*Adjustment!$B$53)+H9</f>
        <v>86.770155553430413</v>
      </c>
      <c r="J9" s="1">
        <f>(I9*Adjustment!$B$62)+I9</f>
        <v>89.475873933805318</v>
      </c>
      <c r="K9" s="1" t="e">
        <f>(J9*Adjustment!$B$71)+J9</f>
        <v>#DIV/0!</v>
      </c>
    </row>
    <row r="10" spans="1:11" x14ac:dyDescent="0.2">
      <c r="A10" s="243"/>
      <c r="B10" s="7">
        <v>50000</v>
      </c>
      <c r="C10" s="2">
        <v>67.55</v>
      </c>
      <c r="D10" s="1">
        <f>(C10*Adjustment!$B$8)+C10</f>
        <v>66.991514377769434</v>
      </c>
      <c r="E10" s="1">
        <f>(D10*Adjustment!$B$17)+D10</f>
        <v>67.11572364846279</v>
      </c>
      <c r="F10" s="1">
        <f>(E10*Adjustment!$B$26)+E10</f>
        <v>66.98399716836164</v>
      </c>
      <c r="G10" s="1">
        <f>(F10*Adjustment!$B$35)+F10</f>
        <v>67.66128176394102</v>
      </c>
      <c r="H10" s="1">
        <f>(G10*Adjustment!$B$44)+G10</f>
        <v>67.519687643154356</v>
      </c>
      <c r="I10" s="1">
        <f>(H10*Adjustment!$B$53)+H10</f>
        <v>67.487898763779199</v>
      </c>
      <c r="J10" s="1">
        <f>(I10*Adjustment!$B$62)+I10</f>
        <v>69.592346392959683</v>
      </c>
      <c r="K10" s="1" t="e">
        <f>(J10*Adjustment!$B$71)+J10</f>
        <v>#DIV/0!</v>
      </c>
    </row>
    <row r="11" spans="1:11" ht="15" x14ac:dyDescent="0.2">
      <c r="A11" s="232" t="s">
        <v>51</v>
      </c>
      <c r="B11" s="232"/>
      <c r="C11" s="232"/>
      <c r="D11" s="20"/>
      <c r="E11" s="74"/>
      <c r="F11" s="85"/>
      <c r="G11" s="115"/>
      <c r="H11" s="124"/>
      <c r="I11" s="137"/>
      <c r="J11" s="155"/>
      <c r="K11" s="155"/>
    </row>
    <row r="12" spans="1:11" ht="30" x14ac:dyDescent="0.25">
      <c r="A12" s="4" t="s">
        <v>3</v>
      </c>
      <c r="B12" s="4" t="s">
        <v>4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I12" s="5" t="s">
        <v>5</v>
      </c>
      <c r="J12" s="5" t="s">
        <v>5</v>
      </c>
      <c r="K12" s="5" t="s">
        <v>5</v>
      </c>
    </row>
    <row r="13" spans="1:11" x14ac:dyDescent="0.2">
      <c r="A13" s="230" t="s">
        <v>35</v>
      </c>
      <c r="B13" s="7">
        <v>7500</v>
      </c>
      <c r="C13" s="2">
        <v>173.7</v>
      </c>
      <c r="D13" s="1">
        <f>(C13*Adjustment!$B$8)+C13</f>
        <v>172.26389411426425</v>
      </c>
      <c r="E13" s="1">
        <f>(D13*Adjustment!$B$17)+D13</f>
        <v>172.58328938176146</v>
      </c>
      <c r="F13" s="1">
        <f>(E13*Adjustment!$B$26)+E13</f>
        <v>172.24456414721567</v>
      </c>
      <c r="G13" s="1">
        <f>(F13*Adjustment!$B$35)+F13</f>
        <v>173.98615310727695</v>
      </c>
      <c r="H13" s="1">
        <f>(G13*Adjustment!$B$44)+G13</f>
        <v>173.62205393953982</v>
      </c>
      <c r="I13" s="1">
        <f>(H13*Adjustment!$B$53)+H13</f>
        <v>173.54031110686083</v>
      </c>
      <c r="J13" s="1">
        <f>(I13*Adjustment!$B$62)+I13</f>
        <v>178.95174786761064</v>
      </c>
      <c r="K13" s="1" t="e">
        <f>(J13*Adjustment!$B$71)+J13</f>
        <v>#DIV/0!</v>
      </c>
    </row>
    <row r="14" spans="1:11" x14ac:dyDescent="0.2">
      <c r="A14" s="230"/>
      <c r="B14" s="7">
        <v>10000</v>
      </c>
      <c r="C14" s="2">
        <v>154.4</v>
      </c>
      <c r="D14" s="1">
        <f>(C14*Adjustment!$B$8)+C14</f>
        <v>153.12346143490157</v>
      </c>
      <c r="E14" s="1">
        <f>(D14*Adjustment!$B$17)+D14</f>
        <v>153.40736833934352</v>
      </c>
      <c r="F14" s="1">
        <f>(E14*Adjustment!$B$26)+E14</f>
        <v>153.10627924196947</v>
      </c>
      <c r="G14" s="1">
        <f>(F14*Adjustment!$B$35)+F14</f>
        <v>154.65435831757949</v>
      </c>
      <c r="H14" s="1">
        <f>(G14*Adjustment!$B$44)+G14</f>
        <v>154.33071461292428</v>
      </c>
      <c r="I14" s="1">
        <f>(H14*Adjustment!$B$53)+H14</f>
        <v>154.25805431720963</v>
      </c>
      <c r="J14" s="1">
        <f>(I14*Adjustment!$B$62)+I14</f>
        <v>159.06822032676502</v>
      </c>
      <c r="K14" s="1" t="e">
        <f>(J14*Adjustment!$B$71)+J14</f>
        <v>#DIV/0!</v>
      </c>
    </row>
    <row r="15" spans="1:11" x14ac:dyDescent="0.2">
      <c r="A15" s="230"/>
      <c r="B15" s="7">
        <v>25000</v>
      </c>
      <c r="C15" s="2">
        <v>125.45</v>
      </c>
      <c r="D15" s="1">
        <f>(C15*Adjustment!$B$8)+C15</f>
        <v>124.41281241585752</v>
      </c>
      <c r="E15" s="1">
        <f>(D15*Adjustment!$B$17)+D15</f>
        <v>124.64348677571661</v>
      </c>
      <c r="F15" s="1">
        <f>(E15*Adjustment!$B$26)+E15</f>
        <v>124.3988518841002</v>
      </c>
      <c r="G15" s="1">
        <f>(F15*Adjustment!$B$35)+F15</f>
        <v>125.65666613303334</v>
      </c>
      <c r="H15" s="1">
        <f>(G15*Adjustment!$B$44)+G15</f>
        <v>125.39370562300097</v>
      </c>
      <c r="I15" s="1">
        <f>(H15*Adjustment!$B$53)+H15</f>
        <v>125.33466913273281</v>
      </c>
      <c r="J15" s="1">
        <f>(I15*Adjustment!$B$62)+I15</f>
        <v>129.24292901549657</v>
      </c>
      <c r="K15" s="1" t="e">
        <f>(J15*Adjustment!$B$71)+J15</f>
        <v>#DIV/0!</v>
      </c>
    </row>
    <row r="16" spans="1:11" ht="15" x14ac:dyDescent="0.2">
      <c r="A16" s="232" t="s">
        <v>51</v>
      </c>
      <c r="B16" s="232"/>
      <c r="C16" s="232"/>
      <c r="D16" s="20"/>
      <c r="E16" s="74"/>
      <c r="F16" s="85"/>
      <c r="G16" s="115"/>
      <c r="H16" s="124"/>
      <c r="I16" s="137"/>
      <c r="J16" s="155"/>
      <c r="K16" s="155"/>
    </row>
    <row r="17" spans="1:11" ht="30" x14ac:dyDescent="0.25">
      <c r="A17" s="4" t="s">
        <v>3</v>
      </c>
      <c r="B17" s="4" t="s">
        <v>4</v>
      </c>
      <c r="C17" s="5" t="s">
        <v>5</v>
      </c>
      <c r="D17" s="5" t="s">
        <v>5</v>
      </c>
      <c r="E17" s="5" t="s">
        <v>5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</row>
    <row r="18" spans="1:11" x14ac:dyDescent="0.2">
      <c r="A18" s="243" t="s">
        <v>36</v>
      </c>
      <c r="B18" s="7">
        <v>7500</v>
      </c>
      <c r="C18" s="2">
        <v>144.75</v>
      </c>
      <c r="D18" s="1">
        <f>(C18*Adjustment!$B$8)+C18</f>
        <v>143.55324509522021</v>
      </c>
      <c r="E18" s="1">
        <f>(D18*Adjustment!$B$17)+D18</f>
        <v>143.81940781813455</v>
      </c>
      <c r="F18" s="1">
        <f>(E18*Adjustment!$B$26)+E18</f>
        <v>143.53713678934639</v>
      </c>
      <c r="G18" s="1">
        <f>(F18*Adjustment!$B$35)+F18</f>
        <v>144.98846092273078</v>
      </c>
      <c r="H18" s="1">
        <f>(G18*Adjustment!$B$44)+G18</f>
        <v>144.68504494961653</v>
      </c>
      <c r="I18" s="1">
        <f>(H18*Adjustment!$B$53)+H18</f>
        <v>144.61692592238404</v>
      </c>
      <c r="J18" s="1">
        <f>(I18*Adjustment!$B$62)+I18</f>
        <v>149.12645655634222</v>
      </c>
      <c r="K18" s="1" t="e">
        <f>(J18*Adjustment!$B$71)+J18</f>
        <v>#DIV/0!</v>
      </c>
    </row>
    <row r="19" spans="1:11" x14ac:dyDescent="0.2">
      <c r="A19" s="243"/>
      <c r="B19" s="7">
        <v>10000</v>
      </c>
      <c r="C19" s="2">
        <v>130.25</v>
      </c>
      <c r="D19" s="1">
        <f>(C19*Adjustment!$B$8)+C19</f>
        <v>129.17312727911869</v>
      </c>
      <c r="E19" s="1">
        <f>(D19*Adjustment!$B$17)+D19</f>
        <v>129.41262776035938</v>
      </c>
      <c r="F19" s="1">
        <f>(E19*Adjustment!$B$26)+E19</f>
        <v>129.15863258592304</v>
      </c>
      <c r="G19" s="1">
        <f>(F19*Adjustment!$B$35)+F19</f>
        <v>130.4645736454969</v>
      </c>
      <c r="H19" s="1">
        <f>(G19*Adjustment!$B$44)+G19</f>
        <v>130.19155167314364</v>
      </c>
      <c r="I19" s="1">
        <f>(H19*Adjustment!$B$53)+H19</f>
        <v>130.13025631357866</v>
      </c>
      <c r="J19" s="1">
        <f>(I19*Adjustment!$B$62)+I19</f>
        <v>134.18805503601772</v>
      </c>
      <c r="K19" s="1" t="e">
        <f>(J19*Adjustment!$B$71)+J19</f>
        <v>#DIV/0!</v>
      </c>
    </row>
    <row r="20" spans="1:11" ht="15" x14ac:dyDescent="0.2">
      <c r="A20" s="232" t="s">
        <v>51</v>
      </c>
      <c r="B20" s="232"/>
      <c r="C20" s="232"/>
      <c r="D20" s="20"/>
      <c r="E20" s="74"/>
      <c r="F20" s="85"/>
      <c r="G20" s="115"/>
      <c r="H20" s="124"/>
      <c r="I20" s="137"/>
      <c r="J20" s="155"/>
      <c r="K20" s="155"/>
    </row>
    <row r="21" spans="1:11" ht="30" x14ac:dyDescent="0.25">
      <c r="A21" s="4" t="s">
        <v>3</v>
      </c>
      <c r="B21" s="4" t="s">
        <v>4</v>
      </c>
      <c r="C21" s="5" t="s">
        <v>5</v>
      </c>
      <c r="D21" s="5" t="s">
        <v>5</v>
      </c>
      <c r="E21" s="5" t="s">
        <v>5</v>
      </c>
      <c r="F21" s="5" t="s">
        <v>5</v>
      </c>
      <c r="G21" s="5" t="s">
        <v>5</v>
      </c>
      <c r="H21" s="5" t="s">
        <v>5</v>
      </c>
      <c r="I21" s="5" t="s">
        <v>5</v>
      </c>
      <c r="J21" s="5" t="s">
        <v>5</v>
      </c>
      <c r="K21" s="5" t="s">
        <v>5</v>
      </c>
    </row>
    <row r="22" spans="1:11" x14ac:dyDescent="0.2">
      <c r="A22" s="230" t="s">
        <v>30</v>
      </c>
      <c r="B22" s="7">
        <v>7500</v>
      </c>
      <c r="C22" s="2">
        <v>154.4</v>
      </c>
      <c r="D22" s="1">
        <f>(C22*Adjustment!$B$8)+C22</f>
        <v>153.12346143490157</v>
      </c>
      <c r="E22" s="1">
        <f>(D22*Adjustment!$B$17)+D22</f>
        <v>153.40736833934352</v>
      </c>
      <c r="F22" s="1">
        <f>(E22*Adjustment!$B$26)+E22</f>
        <v>153.10627924196947</v>
      </c>
      <c r="G22" s="1">
        <f>(F22*Adjustment!$B$35)+F22</f>
        <v>154.65435831757949</v>
      </c>
      <c r="H22" s="1">
        <f>(G22*Adjustment!$B$44)+G22</f>
        <v>154.33071461292428</v>
      </c>
      <c r="I22" s="1">
        <f>(H22*Adjustment!$B$53)+H22</f>
        <v>154.25805431720963</v>
      </c>
      <c r="J22" s="1">
        <f>(I22*Adjustment!$B$62)+I22</f>
        <v>159.06822032676502</v>
      </c>
      <c r="K22" s="1" t="e">
        <f>(J22*Adjustment!$B$71)+J22</f>
        <v>#DIV/0!</v>
      </c>
    </row>
    <row r="23" spans="1:11" x14ac:dyDescent="0.2">
      <c r="A23" s="230"/>
      <c r="B23" s="7">
        <v>10000</v>
      </c>
      <c r="C23" s="2">
        <v>125.45</v>
      </c>
      <c r="D23" s="1">
        <f>(C23*Adjustment!$B$8)+C23</f>
        <v>124.41281241585752</v>
      </c>
      <c r="E23" s="1">
        <f>(D23*Adjustment!$B$17)+D23</f>
        <v>124.64348677571661</v>
      </c>
      <c r="F23" s="1">
        <f>(E23*Adjustment!$B$26)+E23</f>
        <v>124.3988518841002</v>
      </c>
      <c r="G23" s="1">
        <f>(F23*Adjustment!$B$35)+F23</f>
        <v>125.65666613303334</v>
      </c>
      <c r="H23" s="1">
        <f>(G23*Adjustment!$B$44)+G23</f>
        <v>125.39370562300097</v>
      </c>
      <c r="I23" s="1">
        <f>(H23*Adjustment!$B$53)+H23</f>
        <v>125.33466913273281</v>
      </c>
      <c r="J23" s="1">
        <f>(I23*Adjustment!$B$62)+I23</f>
        <v>129.24292901549657</v>
      </c>
      <c r="K23" s="1" t="e">
        <f>(J23*Adjustment!$B$71)+J23</f>
        <v>#DIV/0!</v>
      </c>
    </row>
    <row r="24" spans="1:11" x14ac:dyDescent="0.2">
      <c r="A24" s="230"/>
      <c r="B24" s="7">
        <v>25000</v>
      </c>
      <c r="C24" s="2">
        <v>115.8</v>
      </c>
      <c r="D24" s="1">
        <f>(C24*Adjustment!$B$8)+C24</f>
        <v>114.84259607617616</v>
      </c>
      <c r="E24" s="1">
        <f>(D24*Adjustment!$B$17)+D24</f>
        <v>115.05552625450764</v>
      </c>
      <c r="F24" s="1">
        <f>(E24*Adjustment!$B$26)+E24</f>
        <v>114.82970943147711</v>
      </c>
      <c r="G24" s="1">
        <f>(F24*Adjustment!$B$35)+F24</f>
        <v>115.99076873818463</v>
      </c>
      <c r="H24" s="1">
        <f>(G24*Adjustment!$B$44)+G24</f>
        <v>115.74803595969321</v>
      </c>
      <c r="I24" s="1">
        <f>(H24*Adjustment!$B$53)+H24</f>
        <v>115.69354073790723</v>
      </c>
      <c r="J24" s="1">
        <f>(I24*Adjustment!$B$62)+I24</f>
        <v>119.30116524507378</v>
      </c>
      <c r="K24" s="1" t="e">
        <f>(J24*Adjustment!$B$71)+J24</f>
        <v>#DIV/0!</v>
      </c>
    </row>
    <row r="25" spans="1:11" ht="15" x14ac:dyDescent="0.2">
      <c r="A25" s="232" t="s">
        <v>51</v>
      </c>
      <c r="B25" s="232"/>
      <c r="C25" s="232"/>
      <c r="D25" s="20"/>
      <c r="E25" s="74"/>
      <c r="F25" s="85"/>
      <c r="G25" s="115"/>
      <c r="H25" s="124"/>
      <c r="I25" s="137"/>
      <c r="J25" s="155"/>
      <c r="K25" s="155"/>
    </row>
    <row r="26" spans="1:11" ht="30" x14ac:dyDescent="0.25">
      <c r="A26" s="4" t="s">
        <v>3</v>
      </c>
      <c r="B26" s="4" t="s">
        <v>4</v>
      </c>
      <c r="C26" s="5" t="s">
        <v>5</v>
      </c>
      <c r="D26" s="5" t="s">
        <v>5</v>
      </c>
      <c r="E26" s="5" t="s">
        <v>5</v>
      </c>
      <c r="F26" s="5" t="s">
        <v>5</v>
      </c>
      <c r="G26" s="5" t="s">
        <v>5</v>
      </c>
      <c r="H26" s="5" t="s">
        <v>5</v>
      </c>
      <c r="I26" s="5" t="s">
        <v>5</v>
      </c>
      <c r="J26" s="5" t="s">
        <v>5</v>
      </c>
      <c r="K26" s="5" t="s">
        <v>5</v>
      </c>
    </row>
    <row r="27" spans="1:11" x14ac:dyDescent="0.2">
      <c r="A27" s="230" t="s">
        <v>37</v>
      </c>
      <c r="B27" s="7">
        <v>7500</v>
      </c>
      <c r="C27" s="2">
        <v>149.55000000000001</v>
      </c>
      <c r="D27" s="1">
        <f>(C27*Adjustment!$B$8)+C27</f>
        <v>148.31355995848142</v>
      </c>
      <c r="E27" s="1">
        <f>(D27*Adjustment!$B$17)+D27</f>
        <v>148.58854880277738</v>
      </c>
      <c r="F27" s="1">
        <f>(E27*Adjustment!$B$26)+E27</f>
        <v>148.2969174911693</v>
      </c>
      <c r="G27" s="1">
        <f>(F27*Adjustment!$B$35)+F27</f>
        <v>149.79636843519441</v>
      </c>
      <c r="H27" s="1">
        <f>(G27*Adjustment!$B$44)+G27</f>
        <v>149.48289099975926</v>
      </c>
      <c r="I27" s="1">
        <f>(H27*Adjustment!$B$53)+H27</f>
        <v>149.41251310322994</v>
      </c>
      <c r="J27" s="1">
        <f>(I27*Adjustment!$B$62)+I27</f>
        <v>154.07158257686342</v>
      </c>
      <c r="K27" s="1" t="e">
        <f>(J27*Adjustment!$B$71)+J27</f>
        <v>#DIV/0!</v>
      </c>
    </row>
    <row r="28" spans="1:11" x14ac:dyDescent="0.2">
      <c r="A28" s="230"/>
      <c r="B28" s="7">
        <v>10000</v>
      </c>
      <c r="C28" s="2">
        <v>130.25</v>
      </c>
      <c r="D28" s="1">
        <f>(C28*Adjustment!$B$8)+C28</f>
        <v>129.17312727911869</v>
      </c>
      <c r="E28" s="1">
        <f>(D28*Adjustment!$B$17)+D28</f>
        <v>129.41262776035938</v>
      </c>
      <c r="F28" s="1">
        <f>(E28*Adjustment!$B$26)+E28</f>
        <v>129.15863258592304</v>
      </c>
      <c r="G28" s="1">
        <f>(F28*Adjustment!$B$35)+F28</f>
        <v>130.4645736454969</v>
      </c>
      <c r="H28" s="1">
        <f>(G28*Adjustment!$B$44)+G28</f>
        <v>130.19155167314364</v>
      </c>
      <c r="I28" s="1">
        <f>(H28*Adjustment!$B$53)+H28</f>
        <v>130.13025631357866</v>
      </c>
      <c r="J28" s="1">
        <f>(I28*Adjustment!$B$62)+I28</f>
        <v>134.18805503601772</v>
      </c>
      <c r="K28" s="1" t="e">
        <f>(J28*Adjustment!$B$71)+J28</f>
        <v>#DIV/0!</v>
      </c>
    </row>
    <row r="29" spans="1:11" ht="15" x14ac:dyDescent="0.2">
      <c r="A29" s="232" t="s">
        <v>51</v>
      </c>
      <c r="B29" s="232"/>
      <c r="C29" s="232"/>
      <c r="D29" s="20"/>
      <c r="E29" s="74"/>
      <c r="F29" s="85"/>
      <c r="G29" s="115"/>
      <c r="H29" s="124"/>
      <c r="I29" s="137"/>
      <c r="J29" s="155"/>
      <c r="K29" s="155"/>
    </row>
    <row r="30" spans="1:11" ht="30" x14ac:dyDescent="0.25">
      <c r="A30" s="4" t="s">
        <v>3</v>
      </c>
      <c r="B30" s="4" t="s">
        <v>4</v>
      </c>
      <c r="C30" s="5" t="s">
        <v>5</v>
      </c>
      <c r="D30" s="5" t="s">
        <v>5</v>
      </c>
      <c r="E30" s="5" t="s">
        <v>5</v>
      </c>
      <c r="F30" s="5" t="s">
        <v>5</v>
      </c>
      <c r="G30" s="5" t="s">
        <v>5</v>
      </c>
      <c r="H30" s="5" t="s">
        <v>5</v>
      </c>
      <c r="I30" s="5" t="s">
        <v>5</v>
      </c>
      <c r="J30" s="5" t="s">
        <v>5</v>
      </c>
      <c r="K30" s="5" t="s">
        <v>5</v>
      </c>
    </row>
    <row r="31" spans="1:11" x14ac:dyDescent="0.2">
      <c r="A31" s="243" t="s">
        <v>38</v>
      </c>
      <c r="B31" s="7">
        <v>7500</v>
      </c>
      <c r="C31" s="2">
        <v>183.35</v>
      </c>
      <c r="D31" s="1">
        <f>(C31*Adjustment!$B$8)+C31</f>
        <v>181.83411045394558</v>
      </c>
      <c r="E31" s="1">
        <f>(D31*Adjustment!$B$17)+D31</f>
        <v>182.1712499029704</v>
      </c>
      <c r="F31" s="1">
        <f>(E31*Adjustment!$B$26)+E31</f>
        <v>181.81370659983872</v>
      </c>
      <c r="G31" s="1">
        <f>(F31*Adjustment!$B$35)+F31</f>
        <v>183.65205050212563</v>
      </c>
      <c r="H31" s="1">
        <f>(G31*Adjustment!$B$44)+G31</f>
        <v>183.26772360284755</v>
      </c>
      <c r="I31" s="1">
        <f>(H31*Adjustment!$B$53)+H31</f>
        <v>183.18143950168641</v>
      </c>
      <c r="J31" s="1">
        <f>(I31*Adjustment!$B$62)+I31</f>
        <v>188.89351163803343</v>
      </c>
      <c r="K31" s="1" t="e">
        <f>(J31*Adjustment!$B$71)+J31</f>
        <v>#DIV/0!</v>
      </c>
    </row>
    <row r="32" spans="1:11" ht="14.1" customHeight="1" x14ac:dyDescent="0.2">
      <c r="A32" s="243"/>
      <c r="B32" s="7">
        <v>10000</v>
      </c>
      <c r="C32" s="2">
        <v>149.55000000000001</v>
      </c>
      <c r="D32" s="1">
        <f>(C32*Adjustment!$B$8)+C32</f>
        <v>148.31355995848142</v>
      </c>
      <c r="E32" s="1">
        <f>(D32*Adjustment!$B$17)+D32</f>
        <v>148.58854880277738</v>
      </c>
      <c r="F32" s="1">
        <f>(E32*Adjustment!$B$26)+E32</f>
        <v>148.2969174911693</v>
      </c>
      <c r="G32" s="1">
        <f>(F32*Adjustment!$B$35)+F32</f>
        <v>149.79636843519441</v>
      </c>
      <c r="H32" s="1">
        <f>(G32*Adjustment!$B$44)+G32</f>
        <v>149.48289099975926</v>
      </c>
      <c r="I32" s="1">
        <f>(H32*Adjustment!$B$53)+H32</f>
        <v>149.41251310322994</v>
      </c>
      <c r="J32" s="1">
        <f>(I32*Adjustment!$B$62)+I32</f>
        <v>154.07158257686342</v>
      </c>
      <c r="K32" s="1" t="e">
        <f>(J32*Adjustment!$B$71)+J32</f>
        <v>#DIV/0!</v>
      </c>
    </row>
    <row r="33" spans="1:11" ht="26.45" customHeight="1" x14ac:dyDescent="0.2">
      <c r="A33" s="243"/>
      <c r="B33" s="7">
        <v>25000</v>
      </c>
      <c r="C33" s="2">
        <v>125.45</v>
      </c>
      <c r="D33" s="1">
        <f>(C33*Adjustment!$B$8)+C33</f>
        <v>124.41281241585752</v>
      </c>
      <c r="E33" s="1">
        <f>(D33*Adjustment!$B$17)+D33</f>
        <v>124.64348677571661</v>
      </c>
      <c r="F33" s="1">
        <f>(E33*Adjustment!$B$26)+E33</f>
        <v>124.3988518841002</v>
      </c>
      <c r="G33" s="1">
        <f>(F33*Adjustment!$B$35)+F33</f>
        <v>125.65666613303334</v>
      </c>
      <c r="H33" s="1">
        <f>(G33*Adjustment!$B$44)+G33</f>
        <v>125.39370562300097</v>
      </c>
      <c r="I33" s="1">
        <f>(H33*Adjustment!$B$53)+H33</f>
        <v>125.33466913273281</v>
      </c>
      <c r="J33" s="1">
        <f>(I33*Adjustment!$B$62)+I33</f>
        <v>129.24292901549657</v>
      </c>
      <c r="K33" s="1" t="e">
        <f>(J33*Adjustment!$B$71)+J33</f>
        <v>#DIV/0!</v>
      </c>
    </row>
    <row r="34" spans="1:11" ht="15" x14ac:dyDescent="0.2">
      <c r="A34" s="232" t="s">
        <v>51</v>
      </c>
      <c r="B34" s="232"/>
      <c r="C34" s="232"/>
      <c r="D34" s="20"/>
      <c r="E34" s="74"/>
      <c r="F34" s="85"/>
      <c r="G34" s="115"/>
      <c r="H34" s="124"/>
      <c r="I34" s="137"/>
      <c r="J34" s="155"/>
      <c r="K34" s="155"/>
    </row>
    <row r="35" spans="1:11" ht="30" x14ac:dyDescent="0.25">
      <c r="A35" s="4" t="s">
        <v>3</v>
      </c>
      <c r="B35" s="4" t="s">
        <v>4</v>
      </c>
      <c r="C35" s="5" t="s">
        <v>5</v>
      </c>
      <c r="D35" s="5" t="s">
        <v>5</v>
      </c>
      <c r="E35" s="5" t="s">
        <v>5</v>
      </c>
      <c r="F35" s="5" t="s">
        <v>5</v>
      </c>
      <c r="G35" s="5" t="s">
        <v>5</v>
      </c>
      <c r="H35" s="5" t="s">
        <v>5</v>
      </c>
      <c r="I35" s="5" t="s">
        <v>5</v>
      </c>
      <c r="J35" s="5" t="s">
        <v>5</v>
      </c>
      <c r="K35" s="5" t="s">
        <v>5</v>
      </c>
    </row>
    <row r="36" spans="1:11" x14ac:dyDescent="0.2">
      <c r="A36" s="230" t="s">
        <v>39</v>
      </c>
      <c r="B36" s="7">
        <v>7500</v>
      </c>
      <c r="C36" s="2">
        <v>202.65</v>
      </c>
      <c r="D36" s="1">
        <f>(C36*Adjustment!$B$8)+C36</f>
        <v>200.97454313330829</v>
      </c>
      <c r="E36" s="1">
        <f>(D36*Adjustment!$B$17)+D36</f>
        <v>201.34717094538837</v>
      </c>
      <c r="F36" s="1">
        <f>(E36*Adjustment!$B$26)+E36</f>
        <v>200.95199150508495</v>
      </c>
      <c r="G36" s="1">
        <f>(F36*Adjustment!$B$35)+F36</f>
        <v>202.98384529182309</v>
      </c>
      <c r="H36" s="1">
        <f>(G36*Adjustment!$B$44)+G36</f>
        <v>202.55906292946312</v>
      </c>
      <c r="I36" s="1">
        <f>(H36*Adjustment!$B$53)+H36</f>
        <v>202.46369629133764</v>
      </c>
      <c r="J36" s="1">
        <f>(I36*Adjustment!$B$62)+I36</f>
        <v>208.77703917887908</v>
      </c>
      <c r="K36" s="1" t="e">
        <f>(J36*Adjustment!$B$71)+J36</f>
        <v>#DIV/0!</v>
      </c>
    </row>
    <row r="37" spans="1:11" x14ac:dyDescent="0.2">
      <c r="A37" s="230"/>
      <c r="B37" s="7">
        <v>10000</v>
      </c>
      <c r="C37" s="2">
        <v>173.7</v>
      </c>
      <c r="D37" s="1">
        <f>(C37*Adjustment!$B$8)+C37</f>
        <v>172.26389411426425</v>
      </c>
      <c r="E37" s="1">
        <f>(D37*Adjustment!$B$17)+D37</f>
        <v>172.58328938176146</v>
      </c>
      <c r="F37" s="1">
        <f>(E37*Adjustment!$B$26)+E37</f>
        <v>172.24456414721567</v>
      </c>
      <c r="G37" s="1">
        <f>(F37*Adjustment!$B$35)+F37</f>
        <v>173.98615310727695</v>
      </c>
      <c r="H37" s="1">
        <f>(G37*Adjustment!$B$44)+G37</f>
        <v>173.62205393953982</v>
      </c>
      <c r="I37" s="1">
        <f>(H37*Adjustment!$B$53)+H37</f>
        <v>173.54031110686083</v>
      </c>
      <c r="J37" s="1">
        <f>(I37*Adjustment!$B$62)+I37</f>
        <v>178.95174786761064</v>
      </c>
      <c r="K37" s="1" t="e">
        <f>(J37*Adjustment!$B$71)+J37</f>
        <v>#DIV/0!</v>
      </c>
    </row>
    <row r="38" spans="1:11" ht="15" x14ac:dyDescent="0.2">
      <c r="A38" s="232" t="s">
        <v>51</v>
      </c>
      <c r="B38" s="232"/>
      <c r="C38" s="232"/>
      <c r="D38" s="20"/>
      <c r="E38" s="74"/>
      <c r="F38" s="85"/>
      <c r="G38" s="115"/>
      <c r="H38" s="124"/>
      <c r="I38" s="137"/>
      <c r="J38" s="155"/>
      <c r="K38" s="155"/>
    </row>
    <row r="39" spans="1:11" ht="30" x14ac:dyDescent="0.25">
      <c r="A39" s="4" t="s">
        <v>3</v>
      </c>
      <c r="B39" s="4" t="s">
        <v>4</v>
      </c>
      <c r="C39" s="5" t="s">
        <v>5</v>
      </c>
      <c r="D39" s="5" t="s">
        <v>5</v>
      </c>
      <c r="E39" s="5" t="s">
        <v>5</v>
      </c>
      <c r="F39" s="5" t="s">
        <v>5</v>
      </c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</row>
    <row r="40" spans="1:11" ht="28.5" x14ac:dyDescent="0.2">
      <c r="A40" s="9" t="s">
        <v>40</v>
      </c>
      <c r="B40" s="7">
        <v>7500</v>
      </c>
      <c r="C40" s="2">
        <v>183.35</v>
      </c>
      <c r="D40" s="1">
        <f>(C40*Adjustment!$B$8)+C40</f>
        <v>181.83411045394558</v>
      </c>
      <c r="E40" s="1">
        <f>(D40*Adjustment!$B$17)+D40</f>
        <v>182.1712499029704</v>
      </c>
      <c r="F40" s="1">
        <f>(E40*Adjustment!$B$26)+E40</f>
        <v>181.81370659983872</v>
      </c>
      <c r="G40" s="1">
        <f>(F40*Adjustment!$B$35)+F40</f>
        <v>183.65205050212563</v>
      </c>
      <c r="H40" s="1">
        <f>(G40*Adjustment!$B$44)+G40</f>
        <v>183.26772360284755</v>
      </c>
      <c r="I40" s="1">
        <f>(H40*Adjustment!$B$53)+H40</f>
        <v>183.18143950168641</v>
      </c>
      <c r="J40" s="1">
        <f>(I40*Adjustment!$B$62)+I40</f>
        <v>188.89351163803343</v>
      </c>
      <c r="K40" s="1" t="e">
        <f>(J40*Adjustment!$B$71)+J40</f>
        <v>#DIV/0!</v>
      </c>
    </row>
    <row r="41" spans="1:11" ht="15" x14ac:dyDescent="0.2">
      <c r="A41" s="232" t="s">
        <v>51</v>
      </c>
      <c r="B41" s="232"/>
      <c r="C41" s="232"/>
      <c r="D41" s="20"/>
      <c r="E41" s="74"/>
      <c r="F41" s="85"/>
      <c r="G41" s="115"/>
      <c r="H41" s="124"/>
      <c r="I41" s="137"/>
      <c r="J41" s="155"/>
      <c r="K41" s="155"/>
    </row>
    <row r="42" spans="1:11" ht="15" x14ac:dyDescent="0.25">
      <c r="A42" s="229" t="s">
        <v>9</v>
      </c>
      <c r="B42" s="229"/>
      <c r="C42" s="229"/>
      <c r="D42" s="18"/>
      <c r="E42" s="72"/>
      <c r="F42" s="83"/>
      <c r="G42" s="113"/>
      <c r="H42" s="129"/>
      <c r="I42" s="135"/>
      <c r="J42" s="157"/>
      <c r="K42" s="157"/>
    </row>
    <row r="43" spans="1:11" ht="15" x14ac:dyDescent="0.25">
      <c r="A43" s="14" t="s">
        <v>10</v>
      </c>
      <c r="B43" s="15" t="s">
        <v>11</v>
      </c>
      <c r="C43" s="5" t="s">
        <v>12</v>
      </c>
      <c r="D43" s="5" t="s">
        <v>12</v>
      </c>
      <c r="E43" s="5" t="s">
        <v>12</v>
      </c>
      <c r="F43" s="5" t="s">
        <v>12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12</v>
      </c>
    </row>
    <row r="44" spans="1:11" ht="28.5" x14ac:dyDescent="0.2">
      <c r="A44" s="8" t="s">
        <v>13</v>
      </c>
      <c r="B44" s="13" t="s">
        <v>14</v>
      </c>
      <c r="C44" s="1">
        <v>25</v>
      </c>
      <c r="D44" s="1">
        <f>(C44*Adjustment!$B$8)+C44</f>
        <v>24.793306579485357</v>
      </c>
      <c r="E44" s="1">
        <f>(D44*Adjustment!$B$17)+D44</f>
        <v>24.83927596168127</v>
      </c>
      <c r="F44" s="1">
        <f>(E44*Adjustment!$B$26)+E44</f>
        <v>24.790524488660861</v>
      </c>
      <c r="G44" s="1">
        <f>(F44*Adjustment!$B$35)+F44</f>
        <v>25.041184960747977</v>
      </c>
      <c r="H44" s="1">
        <f>(G44*Adjustment!$B$44)+G44</f>
        <v>24.98878151116002</v>
      </c>
      <c r="I44" s="1">
        <f>(H44*Adjustment!$B$53)+H44</f>
        <v>24.977016566905704</v>
      </c>
      <c r="J44" s="1">
        <f>(I44*Adjustment!$B$62)+I44</f>
        <v>25.755864690214544</v>
      </c>
      <c r="K44" s="1" t="e">
        <f>(J44*Adjustment!$B$71)+J44</f>
        <v>#DIV/0!</v>
      </c>
    </row>
    <row r="45" spans="1:11" ht="30.6" customHeight="1" x14ac:dyDescent="0.2">
      <c r="A45" s="8" t="s">
        <v>15</v>
      </c>
      <c r="B45" s="13" t="s">
        <v>16</v>
      </c>
      <c r="C45" s="1">
        <v>0.75</v>
      </c>
      <c r="D45" s="1">
        <f>(C45*Adjustment!$B$8)+C45</f>
        <v>0.74379919738456068</v>
      </c>
      <c r="E45" s="1">
        <f>(D45*Adjustment!$B$17)+D45</f>
        <v>0.74517827885043808</v>
      </c>
      <c r="F45" s="1">
        <f>(E45*Adjustment!$B$26)+E45</f>
        <v>0.74371573465982577</v>
      </c>
      <c r="G45" s="1">
        <f>(F45*Adjustment!$B$35)+F45</f>
        <v>0.75123554882243915</v>
      </c>
      <c r="H45" s="1">
        <f>(G45*Adjustment!$B$44)+G45</f>
        <v>0.74966344533480045</v>
      </c>
      <c r="I45" s="1">
        <f>(H45*Adjustment!$B$53)+H45</f>
        <v>0.74931049700717101</v>
      </c>
      <c r="J45" s="1">
        <f>(I45*Adjustment!$B$62)+I45</f>
        <v>0.77267594070643619</v>
      </c>
      <c r="K45" s="1" t="e">
        <f>(J45*Adjustment!$B$71)+J45</f>
        <v>#DIV/0!</v>
      </c>
    </row>
    <row r="46" spans="1:11" ht="28.5" x14ac:dyDescent="0.2">
      <c r="A46" s="8" t="s">
        <v>19</v>
      </c>
      <c r="B46" s="9" t="s">
        <v>18</v>
      </c>
      <c r="C46" s="1">
        <v>4</v>
      </c>
      <c r="D46" s="1">
        <f>(C46*Adjustment!$B$8)+C46</f>
        <v>3.9669290527176568</v>
      </c>
      <c r="E46" s="1">
        <f>(D46*Adjustment!$B$17)+D46</f>
        <v>3.9742841538690028</v>
      </c>
      <c r="F46" s="1">
        <f>(E46*Adjustment!$B$26)+E46</f>
        <v>3.9664839181857374</v>
      </c>
      <c r="G46" s="1">
        <f>(F46*Adjustment!$B$35)+F46</f>
        <v>4.006589593719676</v>
      </c>
      <c r="H46" s="1">
        <f>(G46*Adjustment!$B$44)+G46</f>
        <v>3.998205041785603</v>
      </c>
      <c r="I46" s="1">
        <f>(H46*Adjustment!$B$53)+H46</f>
        <v>3.9963226507049123</v>
      </c>
      <c r="J46" s="1">
        <f>(I46*Adjustment!$B$62)+I46</f>
        <v>4.1209383504343267</v>
      </c>
      <c r="K46" s="1" t="e">
        <f>(J46*Adjustment!$B$71)+J46</f>
        <v>#DIV/0!</v>
      </c>
    </row>
    <row r="47" spans="1:11" ht="28.5" x14ac:dyDescent="0.2">
      <c r="A47" s="8" t="s">
        <v>32</v>
      </c>
      <c r="B47" s="9" t="s">
        <v>18</v>
      </c>
      <c r="C47" s="1">
        <v>18</v>
      </c>
      <c r="D47" s="1">
        <f>(C47*Adjustment!$B$8)+C47</f>
        <v>17.851180737229456</v>
      </c>
      <c r="E47" s="1">
        <f>(D47*Adjustment!$B$17)+D47</f>
        <v>17.884278692410515</v>
      </c>
      <c r="F47" s="1">
        <f>(E47*Adjustment!$B$26)+E47</f>
        <v>17.849177631835822</v>
      </c>
      <c r="G47" s="1">
        <f>(F47*Adjustment!$B$35)+F47</f>
        <v>18.029653171738545</v>
      </c>
      <c r="H47" s="1">
        <f>(G47*Adjustment!$B$44)+G47</f>
        <v>17.991922688035217</v>
      </c>
      <c r="I47" s="1">
        <f>(H47*Adjustment!$B$53)+H47</f>
        <v>17.983451928172109</v>
      </c>
      <c r="J47" s="1">
        <f>(I47*Adjustment!$B$62)+I47</f>
        <v>18.544222576954471</v>
      </c>
      <c r="K47" s="1" t="e">
        <f>(J47*Adjustment!$B$71)+J47</f>
        <v>#DIV/0!</v>
      </c>
    </row>
    <row r="48" spans="1:11" ht="15" x14ac:dyDescent="0.2">
      <c r="A48" s="232" t="s">
        <v>51</v>
      </c>
      <c r="B48" s="232"/>
      <c r="C48" s="232"/>
      <c r="D48" s="20"/>
      <c r="E48" s="74"/>
      <c r="F48" s="85"/>
      <c r="G48" s="115"/>
      <c r="H48" s="124"/>
      <c r="I48" s="137"/>
      <c r="J48" s="155"/>
      <c r="K48" s="155"/>
    </row>
    <row r="49" spans="1:11" ht="25.35" customHeight="1" x14ac:dyDescent="0.2">
      <c r="A49" s="234" t="s">
        <v>20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</row>
    <row r="50" spans="1:11" ht="30" x14ac:dyDescent="0.25">
      <c r="A50" s="4" t="s">
        <v>3</v>
      </c>
      <c r="B50" s="4" t="s">
        <v>4</v>
      </c>
      <c r="C50" s="5" t="s">
        <v>5</v>
      </c>
      <c r="D50" s="5" t="s">
        <v>5</v>
      </c>
      <c r="E50" s="5" t="s">
        <v>5</v>
      </c>
      <c r="F50" s="5" t="s">
        <v>5</v>
      </c>
      <c r="G50" s="5" t="s">
        <v>5</v>
      </c>
      <c r="H50" s="5" t="s">
        <v>5</v>
      </c>
      <c r="I50" s="5" t="s">
        <v>5</v>
      </c>
      <c r="J50" s="5" t="s">
        <v>5</v>
      </c>
      <c r="K50" s="5" t="s">
        <v>5</v>
      </c>
    </row>
    <row r="51" spans="1:11" x14ac:dyDescent="0.2">
      <c r="A51" s="243" t="s">
        <v>34</v>
      </c>
      <c r="B51" s="7">
        <v>7500</v>
      </c>
      <c r="C51" s="2">
        <v>86.85</v>
      </c>
      <c r="D51" s="1">
        <f>(C51*Adjustment!$B$8)+C51</f>
        <v>86.131947057132123</v>
      </c>
      <c r="E51" s="1">
        <f>(D51*Adjustment!$B$17)+D51</f>
        <v>86.29164469088073</v>
      </c>
      <c r="F51" s="1">
        <f>(E51*Adjustment!$B$26)+E51</f>
        <v>86.122282073607835</v>
      </c>
      <c r="G51" s="1">
        <f>(F51*Adjustment!$B$35)+F51</f>
        <v>86.993076553638474</v>
      </c>
      <c r="H51" s="1">
        <f>(G51*Adjustment!$B$44)+G51</f>
        <v>86.811026969769912</v>
      </c>
      <c r="I51" s="1">
        <f>(H51*Adjustment!$B$53)+H51</f>
        <v>86.770155553430413</v>
      </c>
      <c r="J51" s="1">
        <f>(I51*Adjustment!$B$62)+I51</f>
        <v>89.475873933805318</v>
      </c>
      <c r="K51" s="1" t="e">
        <f>(J51*Adjustment!$B$71)+J51</f>
        <v>#DIV/0!</v>
      </c>
    </row>
    <row r="52" spans="1:11" x14ac:dyDescent="0.2">
      <c r="A52" s="230"/>
      <c r="B52" s="7">
        <v>10000</v>
      </c>
      <c r="C52" s="2">
        <v>77.2</v>
      </c>
      <c r="D52" s="1">
        <f>(C52*Adjustment!$B$8)+C52</f>
        <v>76.561730717450786</v>
      </c>
      <c r="E52" s="1">
        <f>(D52*Adjustment!$B$17)+D52</f>
        <v>76.70368416967176</v>
      </c>
      <c r="F52" s="1">
        <f>(E52*Adjustment!$B$26)+E52</f>
        <v>76.553139620984737</v>
      </c>
      <c r="G52" s="1">
        <f>(F52*Adjustment!$B$35)+F52</f>
        <v>77.327179158789747</v>
      </c>
      <c r="H52" s="1">
        <f>(G52*Adjustment!$B$44)+G52</f>
        <v>77.165357306462141</v>
      </c>
      <c r="I52" s="1">
        <f>(H52*Adjustment!$B$53)+H52</f>
        <v>77.129027158604814</v>
      </c>
      <c r="J52" s="1">
        <f>(I52*Adjustment!$B$62)+I52</f>
        <v>79.534110163382508</v>
      </c>
      <c r="K52" s="1" t="e">
        <f>(J52*Adjustment!$B$71)+J52</f>
        <v>#DIV/0!</v>
      </c>
    </row>
    <row r="53" spans="1:11" x14ac:dyDescent="0.2">
      <c r="A53" s="230"/>
      <c r="B53" s="7">
        <v>25000</v>
      </c>
      <c r="C53" s="2">
        <v>67.55</v>
      </c>
      <c r="D53" s="1">
        <f>(C53*Adjustment!$B$8)+C53</f>
        <v>66.991514377769434</v>
      </c>
      <c r="E53" s="1">
        <f>(D53*Adjustment!$B$17)+D53</f>
        <v>67.11572364846279</v>
      </c>
      <c r="F53" s="1">
        <f>(E53*Adjustment!$B$26)+E53</f>
        <v>66.98399716836164</v>
      </c>
      <c r="G53" s="1">
        <f>(F53*Adjustment!$B$35)+F53</f>
        <v>67.66128176394102</v>
      </c>
      <c r="H53" s="1">
        <f>(G53*Adjustment!$B$44)+G53</f>
        <v>67.519687643154356</v>
      </c>
      <c r="I53" s="1">
        <f>(H53*Adjustment!$B$53)+H53</f>
        <v>67.487898763779199</v>
      </c>
      <c r="J53" s="1">
        <f>(I53*Adjustment!$B$62)+I53</f>
        <v>69.592346392959683</v>
      </c>
      <c r="K53" s="1" t="e">
        <f>(J53*Adjustment!$B$71)+J53</f>
        <v>#DIV/0!</v>
      </c>
    </row>
    <row r="54" spans="1:11" x14ac:dyDescent="0.2">
      <c r="A54" s="230"/>
      <c r="B54" s="7">
        <v>50000</v>
      </c>
      <c r="C54" s="2">
        <v>48.25</v>
      </c>
      <c r="D54" s="1">
        <f>(C54*Adjustment!$B$8)+C54</f>
        <v>47.851081698406738</v>
      </c>
      <c r="E54" s="1">
        <f>(D54*Adjustment!$B$17)+D54</f>
        <v>47.93980260604485</v>
      </c>
      <c r="F54" s="1">
        <f>(E54*Adjustment!$B$26)+E54</f>
        <v>47.845712263115459</v>
      </c>
      <c r="G54" s="1">
        <f>(F54*Adjustment!$B$35)+F54</f>
        <v>48.329486974243586</v>
      </c>
      <c r="H54" s="1">
        <f>(G54*Adjustment!$B$44)+G54</f>
        <v>48.228348316538828</v>
      </c>
      <c r="I54" s="1">
        <f>(H54*Adjustment!$B$53)+H54</f>
        <v>48.205641974128</v>
      </c>
      <c r="J54" s="1">
        <f>(I54*Adjustment!$B$62)+I54</f>
        <v>49.708818852114057</v>
      </c>
      <c r="K54" s="1" t="e">
        <f>(J54*Adjustment!$B$71)+J54</f>
        <v>#DIV/0!</v>
      </c>
    </row>
    <row r="55" spans="1:11" ht="15" x14ac:dyDescent="0.2">
      <c r="A55" s="232" t="s">
        <v>51</v>
      </c>
      <c r="B55" s="232"/>
      <c r="C55" s="232"/>
      <c r="D55" s="20"/>
      <c r="E55" s="74"/>
      <c r="F55" s="85"/>
      <c r="G55" s="115"/>
      <c r="H55" s="124"/>
      <c r="I55" s="137"/>
      <c r="J55" s="155"/>
      <c r="K55" s="155"/>
    </row>
    <row r="56" spans="1:11" ht="30" x14ac:dyDescent="0.25">
      <c r="A56" s="4" t="s">
        <v>3</v>
      </c>
      <c r="B56" s="4" t="s">
        <v>4</v>
      </c>
      <c r="C56" s="5" t="s">
        <v>5</v>
      </c>
      <c r="D56" s="5" t="s">
        <v>5</v>
      </c>
      <c r="E56" s="5" t="s">
        <v>5</v>
      </c>
      <c r="F56" s="5" t="s">
        <v>5</v>
      </c>
      <c r="G56" s="5" t="s">
        <v>5</v>
      </c>
      <c r="H56" s="5" t="s">
        <v>5</v>
      </c>
      <c r="I56" s="5" t="s">
        <v>5</v>
      </c>
      <c r="J56" s="5" t="s">
        <v>5</v>
      </c>
      <c r="K56" s="5" t="s">
        <v>5</v>
      </c>
    </row>
    <row r="57" spans="1:11" x14ac:dyDescent="0.2">
      <c r="A57" s="243" t="s">
        <v>41</v>
      </c>
      <c r="B57" s="7">
        <v>7500</v>
      </c>
      <c r="C57" s="2">
        <v>149.55000000000001</v>
      </c>
      <c r="D57" s="1">
        <f>(C57*Adjustment!$B$8)+C57</f>
        <v>148.31355995848142</v>
      </c>
      <c r="E57" s="1">
        <f>(D57*Adjustment!$B$17)+D57</f>
        <v>148.58854880277738</v>
      </c>
      <c r="F57" s="1">
        <f>(E57*Adjustment!$B$26)+E57</f>
        <v>148.2969174911693</v>
      </c>
      <c r="G57" s="1">
        <f>(F57*Adjustment!$B$35)+F57</f>
        <v>149.79636843519441</v>
      </c>
      <c r="H57" s="1">
        <f>(G57*Adjustment!$B$44)+G57</f>
        <v>149.48289099975926</v>
      </c>
      <c r="I57" s="1">
        <f>(H57*Adjustment!$B$53)+H57</f>
        <v>149.41251310322994</v>
      </c>
      <c r="J57" s="1">
        <f>(I57*Adjustment!$B$62)+I57</f>
        <v>154.07158257686342</v>
      </c>
      <c r="K57" s="1" t="e">
        <f>(J57*Adjustment!$B$71)+J57</f>
        <v>#DIV/0!</v>
      </c>
    </row>
    <row r="58" spans="1:11" x14ac:dyDescent="0.2">
      <c r="A58" s="230"/>
      <c r="B58" s="7">
        <v>10000</v>
      </c>
      <c r="C58" s="2">
        <v>120.65</v>
      </c>
      <c r="D58" s="1">
        <f>(C58*Adjustment!$B$8)+C58</f>
        <v>119.65249755259633</v>
      </c>
      <c r="E58" s="1">
        <f>(D58*Adjustment!$B$17)+D58</f>
        <v>119.87434579107381</v>
      </c>
      <c r="F58" s="1">
        <f>(E58*Adjustment!$B$26)+E58</f>
        <v>119.63907118227732</v>
      </c>
      <c r="G58" s="1">
        <f>(F58*Adjustment!$B$35)+F58</f>
        <v>120.84875862056974</v>
      </c>
      <c r="H58" s="1">
        <f>(G58*Adjustment!$B$44)+G58</f>
        <v>120.59585957285826</v>
      </c>
      <c r="I58" s="1">
        <f>(H58*Adjustment!$B$53)+H58</f>
        <v>120.53908195188693</v>
      </c>
      <c r="J58" s="1">
        <f>(I58*Adjustment!$B$62)+I58</f>
        <v>124.29780299497538</v>
      </c>
      <c r="K58" s="1" t="e">
        <f>(J58*Adjustment!$B$71)+J58</f>
        <v>#DIV/0!</v>
      </c>
    </row>
    <row r="59" spans="1:11" x14ac:dyDescent="0.2">
      <c r="A59" s="230"/>
      <c r="B59" s="7">
        <v>25000</v>
      </c>
      <c r="C59" s="2">
        <v>113.85</v>
      </c>
      <c r="D59" s="1">
        <f>(C59*Adjustment!$B$8)+C59</f>
        <v>112.9087181629763</v>
      </c>
      <c r="E59" s="1">
        <f>(D59*Adjustment!$B$17)+D59</f>
        <v>113.11806272949649</v>
      </c>
      <c r="F59" s="1">
        <f>(E59*Adjustment!$B$26)+E59</f>
        <v>112.89604852136155</v>
      </c>
      <c r="G59" s="1">
        <f>(F59*Adjustment!$B$35)+F59</f>
        <v>114.03755631124626</v>
      </c>
      <c r="H59" s="1">
        <f>(G59*Adjustment!$B$44)+G59</f>
        <v>113.7989110018227</v>
      </c>
      <c r="I59" s="1">
        <f>(H59*Adjustment!$B$53)+H59</f>
        <v>113.74533344568854</v>
      </c>
      <c r="J59" s="1">
        <f>(I59*Adjustment!$B$62)+I59</f>
        <v>117.29220779923699</v>
      </c>
      <c r="K59" s="1" t="e">
        <f>(J59*Adjustment!$B$71)+J59</f>
        <v>#DIV/0!</v>
      </c>
    </row>
    <row r="60" spans="1:11" ht="15" x14ac:dyDescent="0.2">
      <c r="A60" s="232" t="s">
        <v>51</v>
      </c>
      <c r="B60" s="232"/>
      <c r="C60" s="232"/>
      <c r="D60" s="20"/>
      <c r="E60" s="74"/>
      <c r="F60" s="85"/>
      <c r="G60" s="115"/>
      <c r="H60" s="124"/>
      <c r="I60" s="137"/>
      <c r="J60" s="155"/>
      <c r="K60" s="155"/>
    </row>
    <row r="61" spans="1:11" ht="30" x14ac:dyDescent="0.25">
      <c r="A61" s="4" t="s">
        <v>3</v>
      </c>
      <c r="B61" s="4" t="s">
        <v>4</v>
      </c>
      <c r="C61" s="5" t="s">
        <v>5</v>
      </c>
      <c r="D61" s="5" t="s">
        <v>5</v>
      </c>
      <c r="E61" s="5" t="s">
        <v>5</v>
      </c>
      <c r="F61" s="5" t="s">
        <v>5</v>
      </c>
      <c r="G61" s="5" t="s">
        <v>5</v>
      </c>
      <c r="H61" s="5" t="s">
        <v>5</v>
      </c>
      <c r="I61" s="5" t="s">
        <v>5</v>
      </c>
      <c r="J61" s="5" t="s">
        <v>5</v>
      </c>
      <c r="K61" s="5" t="s">
        <v>5</v>
      </c>
    </row>
    <row r="62" spans="1:11" x14ac:dyDescent="0.2">
      <c r="A62" s="230" t="s">
        <v>36</v>
      </c>
      <c r="B62" s="7">
        <v>7500</v>
      </c>
      <c r="C62" s="2">
        <v>106.15</v>
      </c>
      <c r="D62" s="1">
        <f>(C62*Adjustment!$B$8)+C62</f>
        <v>105.27237973649483</v>
      </c>
      <c r="E62" s="1">
        <f>(D62*Adjustment!$B$17)+D62</f>
        <v>105.46756573329867</v>
      </c>
      <c r="F62" s="1">
        <f>(E62*Adjustment!$B$26)+E62</f>
        <v>105.26056697885402</v>
      </c>
      <c r="G62" s="1">
        <f>(F62*Adjustment!$B$35)+F62</f>
        <v>106.3248713433359</v>
      </c>
      <c r="H62" s="1">
        <f>(G62*Adjustment!$B$44)+G62</f>
        <v>106.10236629638544</v>
      </c>
      <c r="I62" s="1">
        <f>(H62*Adjustment!$B$53)+H62</f>
        <v>106.05241234308161</v>
      </c>
      <c r="J62" s="1">
        <f>(I62*Adjustment!$B$62)+I62</f>
        <v>109.35940147465095</v>
      </c>
      <c r="K62" s="1" t="e">
        <f>(J62*Adjustment!$B$71)+J62</f>
        <v>#DIV/0!</v>
      </c>
    </row>
    <row r="63" spans="1:11" x14ac:dyDescent="0.2">
      <c r="A63" s="230"/>
      <c r="B63" s="7">
        <v>10000</v>
      </c>
      <c r="C63" s="2">
        <v>101.3</v>
      </c>
      <c r="D63" s="1">
        <f>(C63*Adjustment!$B$8)+C63</f>
        <v>100.46247826007466</v>
      </c>
      <c r="E63" s="1">
        <f>(D63*Adjustment!$B$17)+D63</f>
        <v>100.6487461967325</v>
      </c>
      <c r="F63" s="1">
        <f>(E63*Adjustment!$B$26)+E63</f>
        <v>100.45120522805381</v>
      </c>
      <c r="G63" s="1">
        <f>(F63*Adjustment!$B$35)+F63</f>
        <v>101.4668814609508</v>
      </c>
      <c r="H63" s="1">
        <f>(G63*Adjustment!$B$44)+G63</f>
        <v>101.25454268322041</v>
      </c>
      <c r="I63" s="1">
        <f>(H63*Adjustment!$B$53)+H63</f>
        <v>101.20687112910191</v>
      </c>
      <c r="J63" s="1">
        <f>(I63*Adjustment!$B$62)+I63</f>
        <v>104.36276372474933</v>
      </c>
      <c r="K63" s="1" t="e">
        <f>(J63*Adjustment!$B$71)+J63</f>
        <v>#DIV/0!</v>
      </c>
    </row>
    <row r="64" spans="1:11" ht="15" x14ac:dyDescent="0.2">
      <c r="A64" s="232" t="s">
        <v>51</v>
      </c>
      <c r="B64" s="232"/>
      <c r="C64" s="232"/>
      <c r="D64" s="20"/>
      <c r="E64" s="74"/>
      <c r="F64" s="85"/>
      <c r="G64" s="115"/>
      <c r="H64" s="124"/>
      <c r="I64" s="137"/>
      <c r="J64" s="155"/>
      <c r="K64" s="155"/>
    </row>
    <row r="65" spans="1:11" ht="30" x14ac:dyDescent="0.25">
      <c r="A65" s="4" t="s">
        <v>3</v>
      </c>
      <c r="B65" s="4" t="s">
        <v>4</v>
      </c>
      <c r="C65" s="5" t="s">
        <v>5</v>
      </c>
      <c r="D65" s="5" t="s">
        <v>5</v>
      </c>
      <c r="E65" s="5" t="s">
        <v>5</v>
      </c>
      <c r="F65" s="5" t="s">
        <v>5</v>
      </c>
      <c r="G65" s="5" t="s">
        <v>5</v>
      </c>
      <c r="H65" s="5" t="s">
        <v>5</v>
      </c>
      <c r="I65" s="5" t="s">
        <v>5</v>
      </c>
      <c r="J65" s="5" t="s">
        <v>5</v>
      </c>
      <c r="K65" s="5" t="s">
        <v>5</v>
      </c>
    </row>
    <row r="66" spans="1:11" x14ac:dyDescent="0.2">
      <c r="A66" s="230" t="s">
        <v>30</v>
      </c>
      <c r="B66" s="7">
        <v>7500</v>
      </c>
      <c r="C66" s="2">
        <v>115.8</v>
      </c>
      <c r="D66" s="1">
        <f>(C66*Adjustment!$B$8)+C66</f>
        <v>114.84259607617616</v>
      </c>
      <c r="E66" s="1">
        <f>(D66*Adjustment!$B$17)+D66</f>
        <v>115.05552625450764</v>
      </c>
      <c r="F66" s="1">
        <f>(E66*Adjustment!$B$26)+E66</f>
        <v>114.82970943147711</v>
      </c>
      <c r="G66" s="1">
        <f>(F66*Adjustment!$B$35)+F66</f>
        <v>115.99076873818463</v>
      </c>
      <c r="H66" s="1">
        <f>(G66*Adjustment!$B$44)+G66</f>
        <v>115.74803595969321</v>
      </c>
      <c r="I66" s="1">
        <f>(H66*Adjustment!$B$53)+H66</f>
        <v>115.69354073790723</v>
      </c>
      <c r="J66" s="1">
        <f>(I66*Adjustment!$B$62)+I66</f>
        <v>119.30116524507378</v>
      </c>
      <c r="K66" s="1" t="e">
        <f>(J66*Adjustment!$B$71)+J66</f>
        <v>#DIV/0!</v>
      </c>
    </row>
    <row r="67" spans="1:11" x14ac:dyDescent="0.2">
      <c r="A67" s="230"/>
      <c r="B67" s="7">
        <v>10000</v>
      </c>
      <c r="C67" s="2">
        <v>101.3</v>
      </c>
      <c r="D67" s="1">
        <f>(C67*Adjustment!$B$8)+C67</f>
        <v>100.46247826007466</v>
      </c>
      <c r="E67" s="1">
        <f>(D67*Adjustment!$B$17)+D67</f>
        <v>100.6487461967325</v>
      </c>
      <c r="F67" s="1">
        <f>(E67*Adjustment!$B$26)+E67</f>
        <v>100.45120522805381</v>
      </c>
      <c r="G67" s="1">
        <f>(F67*Adjustment!$B$35)+F67</f>
        <v>101.4668814609508</v>
      </c>
      <c r="H67" s="1">
        <f>(G67*Adjustment!$B$44)+G67</f>
        <v>101.25454268322041</v>
      </c>
      <c r="I67" s="1">
        <f>(H67*Adjustment!$B$53)+H67</f>
        <v>101.20687112910191</v>
      </c>
      <c r="J67" s="1">
        <f>(I67*Adjustment!$B$62)+I67</f>
        <v>104.36276372474933</v>
      </c>
      <c r="K67" s="1" t="e">
        <f>(J67*Adjustment!$B$71)+J67</f>
        <v>#DIV/0!</v>
      </c>
    </row>
    <row r="68" spans="1:11" x14ac:dyDescent="0.2">
      <c r="A68" s="230"/>
      <c r="B68" s="7">
        <v>25000</v>
      </c>
      <c r="C68" s="2">
        <v>86.85</v>
      </c>
      <c r="D68" s="1">
        <f>(C68*Adjustment!$B$8)+C68</f>
        <v>86.131947057132123</v>
      </c>
      <c r="E68" s="1">
        <f>(D68*Adjustment!$B$17)+D68</f>
        <v>86.29164469088073</v>
      </c>
      <c r="F68" s="1">
        <f>(E68*Adjustment!$B$26)+E68</f>
        <v>86.122282073607835</v>
      </c>
      <c r="G68" s="1">
        <f>(F68*Adjustment!$B$35)+F68</f>
        <v>86.993076553638474</v>
      </c>
      <c r="H68" s="1">
        <f>(G68*Adjustment!$B$44)+G68</f>
        <v>86.811026969769912</v>
      </c>
      <c r="I68" s="1">
        <f>(H68*Adjustment!$B$53)+H68</f>
        <v>86.770155553430413</v>
      </c>
      <c r="J68" s="1">
        <f>(I68*Adjustment!$B$62)+I68</f>
        <v>89.475873933805318</v>
      </c>
      <c r="K68" s="1" t="e">
        <f>(J68*Adjustment!$B$71)+J68</f>
        <v>#DIV/0!</v>
      </c>
    </row>
    <row r="69" spans="1:11" ht="15" x14ac:dyDescent="0.2">
      <c r="A69" s="232" t="s">
        <v>51</v>
      </c>
      <c r="B69" s="232"/>
      <c r="C69" s="232"/>
      <c r="D69" s="20"/>
      <c r="E69" s="74"/>
      <c r="F69" s="85"/>
      <c r="G69" s="115"/>
      <c r="H69" s="124"/>
      <c r="I69" s="137"/>
      <c r="J69" s="155"/>
      <c r="K69" s="155"/>
    </row>
    <row r="70" spans="1:11" ht="30" x14ac:dyDescent="0.25">
      <c r="A70" s="4" t="s">
        <v>3</v>
      </c>
      <c r="B70" s="4" t="s">
        <v>4</v>
      </c>
      <c r="C70" s="5" t="s">
        <v>5</v>
      </c>
      <c r="D70" s="5" t="s">
        <v>5</v>
      </c>
      <c r="E70" s="5" t="s">
        <v>5</v>
      </c>
      <c r="F70" s="5" t="s">
        <v>5</v>
      </c>
      <c r="G70" s="5" t="s">
        <v>5</v>
      </c>
      <c r="H70" s="5" t="s">
        <v>5</v>
      </c>
      <c r="I70" s="5" t="s">
        <v>5</v>
      </c>
      <c r="J70" s="5" t="s">
        <v>5</v>
      </c>
      <c r="K70" s="5" t="s">
        <v>5</v>
      </c>
    </row>
    <row r="71" spans="1:11" x14ac:dyDescent="0.2">
      <c r="A71" s="230" t="s">
        <v>37</v>
      </c>
      <c r="B71" s="7">
        <v>7500</v>
      </c>
      <c r="C71" s="2">
        <v>120.6</v>
      </c>
      <c r="D71" s="1">
        <f>(C71*Adjustment!$B$8)+C71</f>
        <v>119.60291093943735</v>
      </c>
      <c r="E71" s="1">
        <f>(D71*Adjustment!$B$17)+D71</f>
        <v>119.82466723915044</v>
      </c>
      <c r="F71" s="1">
        <f>(E71*Adjustment!$B$26)+E71</f>
        <v>119.58949013329999</v>
      </c>
      <c r="G71" s="1">
        <f>(F71*Adjustment!$B$35)+F71</f>
        <v>120.79867625064823</v>
      </c>
      <c r="H71" s="1">
        <f>(G71*Adjustment!$B$44)+G71</f>
        <v>120.54588200983592</v>
      </c>
      <c r="I71" s="1">
        <f>(H71*Adjustment!$B$53)+H71</f>
        <v>120.4891279187531</v>
      </c>
      <c r="J71" s="1">
        <f>(I71*Adjustment!$B$62)+I71</f>
        <v>124.24629126559493</v>
      </c>
      <c r="K71" s="1" t="e">
        <f>(J71*Adjustment!$B$71)+J71</f>
        <v>#DIV/0!</v>
      </c>
    </row>
    <row r="72" spans="1:11" x14ac:dyDescent="0.2">
      <c r="A72" s="230"/>
      <c r="B72" s="7">
        <v>10000</v>
      </c>
      <c r="C72" s="2">
        <v>110.95</v>
      </c>
      <c r="D72" s="1">
        <f>(C72*Adjustment!$B$8)+C72</f>
        <v>110.03269459975601</v>
      </c>
      <c r="E72" s="1">
        <f>(D72*Adjustment!$B$17)+D72</f>
        <v>110.23670671794147</v>
      </c>
      <c r="F72" s="1">
        <f>(E72*Adjustment!$B$26)+E72</f>
        <v>110.02034768067689</v>
      </c>
      <c r="G72" s="1">
        <f>(F72*Adjustment!$B$35)+F72</f>
        <v>111.1327788557995</v>
      </c>
      <c r="H72" s="1">
        <f>(G72*Adjustment!$B$44)+G72</f>
        <v>110.90021234652815</v>
      </c>
      <c r="I72" s="1">
        <f>(H72*Adjustment!$B$53)+H72</f>
        <v>110.8479995239275</v>
      </c>
      <c r="J72" s="1">
        <f>(I72*Adjustment!$B$62)+I72</f>
        <v>114.30452749517212</v>
      </c>
      <c r="K72" s="1" t="e">
        <f>(J72*Adjustment!$B$71)+J72</f>
        <v>#DIV/0!</v>
      </c>
    </row>
    <row r="73" spans="1:11" ht="15" x14ac:dyDescent="0.2">
      <c r="A73" s="232" t="s">
        <v>51</v>
      </c>
      <c r="B73" s="232"/>
      <c r="C73" s="232"/>
      <c r="D73" s="20"/>
      <c r="E73" s="74"/>
      <c r="F73" s="85"/>
      <c r="G73" s="115"/>
      <c r="H73" s="124"/>
      <c r="I73" s="137"/>
      <c r="J73" s="155"/>
      <c r="K73" s="155"/>
    </row>
    <row r="74" spans="1:11" ht="30" x14ac:dyDescent="0.25">
      <c r="A74" s="4" t="s">
        <v>3</v>
      </c>
      <c r="B74" s="4" t="s">
        <v>4</v>
      </c>
      <c r="C74" s="5" t="s">
        <v>5</v>
      </c>
      <c r="D74" s="5" t="s">
        <v>5</v>
      </c>
      <c r="E74" s="5" t="s">
        <v>5</v>
      </c>
      <c r="F74" s="5" t="s">
        <v>5</v>
      </c>
      <c r="G74" s="5" t="s">
        <v>5</v>
      </c>
      <c r="H74" s="5" t="s">
        <v>5</v>
      </c>
      <c r="I74" s="5" t="s">
        <v>5</v>
      </c>
      <c r="J74" s="5" t="s">
        <v>5</v>
      </c>
      <c r="K74" s="5" t="s">
        <v>5</v>
      </c>
    </row>
    <row r="75" spans="1:11" x14ac:dyDescent="0.2">
      <c r="A75" s="243" t="s">
        <v>42</v>
      </c>
      <c r="B75" s="7">
        <v>7500</v>
      </c>
      <c r="C75" s="2">
        <v>164.05</v>
      </c>
      <c r="D75" s="1">
        <f>(C75*Adjustment!$B$8)+C75</f>
        <v>162.69367777458291</v>
      </c>
      <c r="E75" s="1">
        <f>(D75*Adjustment!$B$17)+D75</f>
        <v>162.99532886055249</v>
      </c>
      <c r="F75" s="1">
        <f>(E75*Adjustment!$B$26)+E75</f>
        <v>162.67542169459256</v>
      </c>
      <c r="G75" s="1">
        <f>(F75*Adjustment!$B$35)+F75</f>
        <v>164.32025571242821</v>
      </c>
      <c r="H75" s="1">
        <f>(G75*Adjustment!$B$44)+G75</f>
        <v>163.97638427623204</v>
      </c>
      <c r="I75" s="1">
        <f>(H75*Adjustment!$B$53)+H75</f>
        <v>163.89918271203521</v>
      </c>
      <c r="J75" s="1">
        <f>(I75*Adjustment!$B$62)+I75</f>
        <v>169.00998409718781</v>
      </c>
      <c r="K75" s="1" t="e">
        <f>(J75*Adjustment!$B$71)+J75</f>
        <v>#DIV/0!</v>
      </c>
    </row>
    <row r="76" spans="1:11" ht="14.1" customHeight="1" x14ac:dyDescent="0.2">
      <c r="A76" s="243"/>
      <c r="B76" s="7">
        <v>10000</v>
      </c>
      <c r="C76" s="2">
        <v>125.45</v>
      </c>
      <c r="D76" s="1">
        <f>(C76*Adjustment!$B$8)+C76</f>
        <v>124.41281241585752</v>
      </c>
      <c r="E76" s="1">
        <f>(D76*Adjustment!$B$17)+D76</f>
        <v>124.64348677571661</v>
      </c>
      <c r="F76" s="1">
        <f>(E76*Adjustment!$B$26)+E76</f>
        <v>124.3988518841002</v>
      </c>
      <c r="G76" s="1">
        <f>(F76*Adjustment!$B$35)+F76</f>
        <v>125.65666613303334</v>
      </c>
      <c r="H76" s="1">
        <f>(G76*Adjustment!$B$44)+G76</f>
        <v>125.39370562300097</v>
      </c>
      <c r="I76" s="1">
        <f>(H76*Adjustment!$B$53)+H76</f>
        <v>125.33466913273281</v>
      </c>
      <c r="J76" s="1">
        <f>(I76*Adjustment!$B$62)+I76</f>
        <v>129.24292901549657</v>
      </c>
      <c r="K76" s="1" t="e">
        <f>(J76*Adjustment!$B$71)+J76</f>
        <v>#DIV/0!</v>
      </c>
    </row>
    <row r="77" spans="1:11" ht="24" customHeight="1" x14ac:dyDescent="0.2">
      <c r="A77" s="243"/>
      <c r="B77" s="7">
        <v>25000</v>
      </c>
      <c r="C77" s="2">
        <v>101.3</v>
      </c>
      <c r="D77" s="1">
        <f>(C77*Adjustment!$B$8)+C77</f>
        <v>100.46247826007466</v>
      </c>
      <c r="E77" s="1">
        <f>(D77*Adjustment!$B$17)+D77</f>
        <v>100.6487461967325</v>
      </c>
      <c r="F77" s="1">
        <f>(E77*Adjustment!$B$26)+E77</f>
        <v>100.45120522805381</v>
      </c>
      <c r="G77" s="1">
        <f>(F77*Adjustment!$B$35)+F77</f>
        <v>101.4668814609508</v>
      </c>
      <c r="H77" s="1">
        <f>(G77*Adjustment!$B$44)+G77</f>
        <v>101.25454268322041</v>
      </c>
      <c r="I77" s="1">
        <f>(H77*Adjustment!$B$53)+H77</f>
        <v>101.20687112910191</v>
      </c>
      <c r="J77" s="1">
        <f>(I77*Adjustment!$B$62)+I77</f>
        <v>104.36276372474933</v>
      </c>
      <c r="K77" s="1" t="e">
        <f>(J77*Adjustment!$B$71)+J77</f>
        <v>#DIV/0!</v>
      </c>
    </row>
    <row r="78" spans="1:11" ht="15" x14ac:dyDescent="0.2">
      <c r="A78" s="232" t="s">
        <v>51</v>
      </c>
      <c r="B78" s="232"/>
      <c r="C78" s="232"/>
      <c r="D78" s="20"/>
      <c r="E78" s="74"/>
      <c r="F78" s="85"/>
      <c r="G78" s="115"/>
      <c r="H78" s="124"/>
      <c r="I78" s="137"/>
      <c r="J78" s="155"/>
      <c r="K78" s="155"/>
    </row>
    <row r="79" spans="1:11" ht="30" x14ac:dyDescent="0.25">
      <c r="A79" s="4" t="s">
        <v>3</v>
      </c>
      <c r="B79" s="4" t="s">
        <v>4</v>
      </c>
      <c r="C79" s="5" t="s">
        <v>5</v>
      </c>
      <c r="D79" s="5" t="s">
        <v>5</v>
      </c>
      <c r="E79" s="5" t="s">
        <v>5</v>
      </c>
      <c r="F79" s="5" t="s">
        <v>5</v>
      </c>
      <c r="G79" s="5" t="s">
        <v>5</v>
      </c>
      <c r="H79" s="5" t="s">
        <v>5</v>
      </c>
      <c r="I79" s="5" t="s">
        <v>5</v>
      </c>
      <c r="J79" s="5" t="s">
        <v>5</v>
      </c>
      <c r="K79" s="5" t="s">
        <v>5</v>
      </c>
    </row>
    <row r="80" spans="1:11" x14ac:dyDescent="0.2">
      <c r="A80" s="230" t="s">
        <v>39</v>
      </c>
      <c r="B80" s="7">
        <v>7500</v>
      </c>
      <c r="C80" s="2">
        <v>168.85</v>
      </c>
      <c r="D80" s="1">
        <f>(C80*Adjustment!$B$8)+C80</f>
        <v>167.4539926378441</v>
      </c>
      <c r="E80" s="1">
        <f>(D80*Adjustment!$B$17)+D80</f>
        <v>167.76446984519529</v>
      </c>
      <c r="F80" s="1">
        <f>(E80*Adjustment!$B$26)+E80</f>
        <v>167.43520239641546</v>
      </c>
      <c r="G80" s="1">
        <f>(F80*Adjustment!$B$35)+F80</f>
        <v>169.12816322489184</v>
      </c>
      <c r="H80" s="1">
        <f>(G80*Adjustment!$B$44)+G80</f>
        <v>168.77423032637478</v>
      </c>
      <c r="I80" s="1">
        <f>(H80*Adjustment!$B$53)+H80</f>
        <v>168.69476989288114</v>
      </c>
      <c r="J80" s="1">
        <f>(I80*Adjustment!$B$62)+I80</f>
        <v>173.95511011770904</v>
      </c>
      <c r="K80" s="1" t="e">
        <f>(J80*Adjustment!$B$71)+J80</f>
        <v>#DIV/0!</v>
      </c>
    </row>
    <row r="81" spans="1:11" x14ac:dyDescent="0.2">
      <c r="A81" s="230"/>
      <c r="B81" s="7">
        <v>10000</v>
      </c>
      <c r="C81" s="2">
        <v>130.25</v>
      </c>
      <c r="D81" s="1">
        <f>(C81*Adjustment!$B$8)+C81</f>
        <v>129.17312727911869</v>
      </c>
      <c r="E81" s="1">
        <f>(D81*Adjustment!$B$17)+D81</f>
        <v>129.41262776035938</v>
      </c>
      <c r="F81" s="1">
        <f>(E81*Adjustment!$B$26)+E81</f>
        <v>129.15863258592304</v>
      </c>
      <c r="G81" s="1">
        <f>(F81*Adjustment!$B$35)+F81</f>
        <v>130.4645736454969</v>
      </c>
      <c r="H81" s="1">
        <f>(G81*Adjustment!$B$44)+G81</f>
        <v>130.19155167314364</v>
      </c>
      <c r="I81" s="1">
        <f>(H81*Adjustment!$B$53)+H81</f>
        <v>130.13025631357866</v>
      </c>
      <c r="J81" s="1">
        <f>(I81*Adjustment!$B$62)+I81</f>
        <v>134.18805503601772</v>
      </c>
      <c r="K81" s="1" t="e">
        <f>(J81*Adjustment!$B$71)+J81</f>
        <v>#DIV/0!</v>
      </c>
    </row>
    <row r="82" spans="1:11" ht="15" x14ac:dyDescent="0.2">
      <c r="A82" s="232" t="s">
        <v>51</v>
      </c>
      <c r="B82" s="232"/>
      <c r="C82" s="232"/>
      <c r="D82" s="20"/>
      <c r="E82" s="74"/>
      <c r="F82" s="85"/>
      <c r="G82" s="115"/>
      <c r="H82" s="124"/>
      <c r="I82" s="137"/>
      <c r="J82" s="155"/>
      <c r="K82" s="155"/>
    </row>
    <row r="83" spans="1:11" ht="20.100000000000001" customHeight="1" x14ac:dyDescent="0.2">
      <c r="A83" s="245" t="s">
        <v>43</v>
      </c>
      <c r="B83" s="245"/>
      <c r="C83" s="245"/>
      <c r="D83" s="28"/>
      <c r="E83" s="82"/>
      <c r="F83" s="93"/>
      <c r="G83" s="123"/>
      <c r="H83" s="133"/>
      <c r="I83" s="145"/>
      <c r="J83" s="158"/>
      <c r="K83" s="158"/>
    </row>
    <row r="84" spans="1:11" ht="30" x14ac:dyDescent="0.25">
      <c r="A84" s="232"/>
      <c r="B84" s="4" t="s">
        <v>4</v>
      </c>
      <c r="C84" s="5" t="s">
        <v>5</v>
      </c>
      <c r="D84" s="5" t="s">
        <v>5</v>
      </c>
      <c r="E84" s="5" t="s">
        <v>5</v>
      </c>
      <c r="F84" s="5" t="s">
        <v>5</v>
      </c>
      <c r="G84" s="5" t="s">
        <v>5</v>
      </c>
      <c r="H84" s="5" t="s">
        <v>5</v>
      </c>
      <c r="I84" s="5" t="s">
        <v>5</v>
      </c>
      <c r="J84" s="5" t="s">
        <v>5</v>
      </c>
      <c r="K84" s="5" t="s">
        <v>5</v>
      </c>
    </row>
    <row r="85" spans="1:11" x14ac:dyDescent="0.2">
      <c r="A85" s="232"/>
      <c r="B85" s="7">
        <v>7500</v>
      </c>
      <c r="C85" s="2">
        <v>11</v>
      </c>
      <c r="D85" s="1">
        <f>(C85*Adjustment!$B$8)+C85</f>
        <v>10.909054894973556</v>
      </c>
      <c r="E85" s="1">
        <f>(D85*Adjustment!$B$17)+D85</f>
        <v>10.929281423139757</v>
      </c>
      <c r="F85" s="1">
        <f>(E85*Adjustment!$B$26)+E85</f>
        <v>10.907830775010778</v>
      </c>
      <c r="G85" s="1">
        <f>(F85*Adjustment!$B$35)+F85</f>
        <v>11.018121382729108</v>
      </c>
      <c r="H85" s="1">
        <f>(G85*Adjustment!$B$44)+G85</f>
        <v>10.995063864910406</v>
      </c>
      <c r="I85" s="1">
        <f>(H85*Adjustment!$B$53)+H85</f>
        <v>10.989887289438508</v>
      </c>
      <c r="J85" s="1">
        <f>(I85*Adjustment!$B$62)+I85</f>
        <v>11.332580463694397</v>
      </c>
      <c r="K85" s="1" t="e">
        <f>(J85*Adjustment!$B$71)+J85</f>
        <v>#DIV/0!</v>
      </c>
    </row>
    <row r="86" spans="1:11" x14ac:dyDescent="0.2">
      <c r="A86" s="232"/>
      <c r="B86" s="7">
        <v>10000</v>
      </c>
      <c r="C86" s="2">
        <v>11</v>
      </c>
      <c r="D86" s="1">
        <f>(C86*Adjustment!$B$8)+C86</f>
        <v>10.909054894973556</v>
      </c>
      <c r="E86" s="1">
        <f>(D86*Adjustment!$B$17)+D86</f>
        <v>10.929281423139757</v>
      </c>
      <c r="F86" s="1">
        <f>(E86*Adjustment!$B$26)+E86</f>
        <v>10.907830775010778</v>
      </c>
      <c r="G86" s="1">
        <f>(F86*Adjustment!$B$35)+F86</f>
        <v>11.018121382729108</v>
      </c>
      <c r="H86" s="1">
        <f>(G86*Adjustment!$B$44)+G86</f>
        <v>10.995063864910406</v>
      </c>
      <c r="I86" s="1">
        <f>(H86*Adjustment!$B$53)+H86</f>
        <v>10.989887289438508</v>
      </c>
      <c r="J86" s="1">
        <f>(I86*Adjustment!$B$62)+I86</f>
        <v>11.332580463694397</v>
      </c>
      <c r="K86" s="1" t="e">
        <f>(J86*Adjustment!$B$71)+J86</f>
        <v>#DIV/0!</v>
      </c>
    </row>
    <row r="87" spans="1:11" x14ac:dyDescent="0.2">
      <c r="A87" s="232"/>
      <c r="B87" s="7">
        <v>25000</v>
      </c>
      <c r="C87" s="2">
        <v>11</v>
      </c>
      <c r="D87" s="1">
        <f>(C87*Adjustment!$B$8)+C87</f>
        <v>10.909054894973556</v>
      </c>
      <c r="E87" s="1">
        <f>(D87*Adjustment!$B$17)+D87</f>
        <v>10.929281423139757</v>
      </c>
      <c r="F87" s="1">
        <f>(E87*Adjustment!$B$26)+E87</f>
        <v>10.907830775010778</v>
      </c>
      <c r="G87" s="1">
        <f>(F87*Adjustment!$B$35)+F87</f>
        <v>11.018121382729108</v>
      </c>
      <c r="H87" s="1">
        <f>(G87*Adjustment!$B$44)+G87</f>
        <v>10.995063864910406</v>
      </c>
      <c r="I87" s="1">
        <f>(H87*Adjustment!$B$53)+H87</f>
        <v>10.989887289438508</v>
      </c>
      <c r="J87" s="1">
        <f>(I87*Adjustment!$B$62)+I87</f>
        <v>11.332580463694397</v>
      </c>
      <c r="K87" s="1" t="e">
        <f>(J87*Adjustment!$B$71)+J87</f>
        <v>#DIV/0!</v>
      </c>
    </row>
    <row r="88" spans="1:11" x14ac:dyDescent="0.2">
      <c r="A88" s="232"/>
      <c r="B88" s="7">
        <v>50000</v>
      </c>
      <c r="C88" s="2">
        <v>11</v>
      </c>
      <c r="D88" s="1">
        <f>(C88*Adjustment!$B$8)+C88</f>
        <v>10.909054894973556</v>
      </c>
      <c r="E88" s="1">
        <f>(D88*Adjustment!$B$17)+D88</f>
        <v>10.929281423139757</v>
      </c>
      <c r="F88" s="1">
        <f>(E88*Adjustment!$B$26)+E88</f>
        <v>10.907830775010778</v>
      </c>
      <c r="G88" s="1">
        <f>(F88*Adjustment!$B$35)+F88</f>
        <v>11.018121382729108</v>
      </c>
      <c r="H88" s="1">
        <f>(G88*Adjustment!$B$44)+G88</f>
        <v>10.995063864910406</v>
      </c>
      <c r="I88" s="1">
        <f>(H88*Adjustment!$B$53)+H88</f>
        <v>10.989887289438508</v>
      </c>
      <c r="J88" s="1">
        <f>(I88*Adjustment!$B$62)+I88</f>
        <v>11.332580463694397</v>
      </c>
      <c r="K88" s="1" t="e">
        <f>(J88*Adjustment!$B$71)+J88</f>
        <v>#DIV/0!</v>
      </c>
    </row>
    <row r="89" spans="1:11" ht="15" x14ac:dyDescent="0.2">
      <c r="A89" s="232" t="s">
        <v>51</v>
      </c>
      <c r="B89" s="232"/>
      <c r="C89" s="232"/>
      <c r="D89" s="20"/>
      <c r="E89" s="74"/>
      <c r="F89" s="85"/>
      <c r="G89" s="115"/>
      <c r="H89" s="124"/>
      <c r="I89" s="137"/>
      <c r="J89" s="155"/>
      <c r="K89" s="155"/>
    </row>
  </sheetData>
  <mergeCells count="40">
    <mergeCell ref="A83:C83"/>
    <mergeCell ref="A84:A88"/>
    <mergeCell ref="A89:C89"/>
    <mergeCell ref="A82:C82"/>
    <mergeCell ref="A62:A63"/>
    <mergeCell ref="A64:C64"/>
    <mergeCell ref="A66:A68"/>
    <mergeCell ref="A69:C69"/>
    <mergeCell ref="A71:A72"/>
    <mergeCell ref="A73:C73"/>
    <mergeCell ref="A75:A77"/>
    <mergeCell ref="A78:C78"/>
    <mergeCell ref="A80:A81"/>
    <mergeCell ref="A51:A54"/>
    <mergeCell ref="A55:C55"/>
    <mergeCell ref="A57:A59"/>
    <mergeCell ref="A60:C60"/>
    <mergeCell ref="A41:C41"/>
    <mergeCell ref="A42:C42"/>
    <mergeCell ref="A48:C48"/>
    <mergeCell ref="A49:K49"/>
    <mergeCell ref="A29:C29"/>
    <mergeCell ref="A31:A33"/>
    <mergeCell ref="A34:C34"/>
    <mergeCell ref="A36:A37"/>
    <mergeCell ref="A38:C38"/>
    <mergeCell ref="A20:C20"/>
    <mergeCell ref="A22:A24"/>
    <mergeCell ref="A25:C25"/>
    <mergeCell ref="A27:A28"/>
    <mergeCell ref="A11:C11"/>
    <mergeCell ref="A13:A15"/>
    <mergeCell ref="A16:C16"/>
    <mergeCell ref="A18:A19"/>
    <mergeCell ref="A7:A10"/>
    <mergeCell ref="A1:C1"/>
    <mergeCell ref="A2:C2"/>
    <mergeCell ref="A3:C3"/>
    <mergeCell ref="A4:C4"/>
    <mergeCell ref="A5:K5"/>
  </mergeCells>
  <dataValidations count="1">
    <dataValidation type="decimal" errorStyle="warning" showInputMessage="1" showErrorMessage="1" error="A value has not been entered.  " sqref="D62:K63 D66:K68 D71:K72 D75:K77 D80:K81 C7:K10 D13:K15 D18:K19 D40:K40 D22:K24 D27:K28 D31:K33 D36:K37 D44:K47 D51:K54 D57:K59 D85:K88" xr:uid="{00000000-0002-0000-0600-000000000000}">
      <formula1>0</formula1>
      <formula2>1000000</formula2>
    </dataValidation>
  </dataValidations>
  <pageMargins left="0.7" right="0.7" top="0.75" bottom="0.75" header="0.3" footer="0.3"/>
  <pageSetup orientation="landscape" r:id="rId1"/>
  <headerFooter>
    <oddFooter xml:space="preserve">&amp;L23272_Attachment 1
&amp;A&amp;R
</oddFooter>
  </headerFooter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ED95D-244A-4853-B49E-C6EDCA54FF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AA9A12-4C80-4BE1-B932-3014285BEEC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A6534F-F9DE-4705-B38A-CA5FA7A7C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Adjustment</vt:lpstr>
      <vt:lpstr>Price List 5-17-25 - 8-16-25</vt:lpstr>
      <vt:lpstr>Item 1 - Pricing</vt:lpstr>
      <vt:lpstr>Item 2 - Pricing</vt:lpstr>
      <vt:lpstr>Item 3 - Pricing</vt:lpstr>
      <vt:lpstr>Item 4 - Pricing</vt:lpstr>
      <vt:lpstr>Item  5- Pricing</vt:lpstr>
      <vt:lpstr>Item 6 - Pricing</vt:lpstr>
      <vt:lpstr>'Item 1 - Pricing'!Print_Area</vt:lpstr>
      <vt:lpstr>'Item 2 - Pricing'!Print_Area</vt:lpstr>
      <vt:lpstr>'Item 3 - Pricing'!Print_Area</vt:lpstr>
      <vt:lpstr>'Item 4 - Pricing'!Print_Area</vt:lpstr>
      <vt:lpstr>'Price List 5-17-25 - 8-16-25'!Print_Area</vt:lpstr>
    </vt:vector>
  </TitlesOfParts>
  <Manager/>
  <Company>State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Allen, Terri</dc:creator>
  <cp:keywords/>
  <dc:description/>
  <cp:lastModifiedBy>Carriero, Melissa (OGS)</cp:lastModifiedBy>
  <cp:revision/>
  <cp:lastPrinted>2024-01-29T16:05:04Z</cp:lastPrinted>
  <dcterms:created xsi:type="dcterms:W3CDTF">2016-08-10T20:41:57Z</dcterms:created>
  <dcterms:modified xsi:type="dcterms:W3CDTF">2025-05-09T12:46:35Z</dcterms:modified>
  <cp:category/>
  <cp:contentStatus/>
</cp:coreProperties>
</file>